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16.0.39\財政課\財政係\常用\16 財政指標\財政状況資料集\R7（R6決算）\04公開\"/>
    </mc:Choice>
  </mc:AlternateContent>
  <xr:revisionPtr revIDLastSave="0" documentId="8_{912E9B14-17F1-46B4-84F3-3E14352A693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BW34" i="10"/>
  <c r="BW35" i="10" s="1"/>
  <c r="BW36" i="10" s="1"/>
  <c r="BW37" i="10" s="1"/>
  <c r="BW38" i="10" s="1"/>
  <c r="BW39" i="10" s="1"/>
  <c r="BW40" i="10" s="1"/>
  <c r="BW41" i="10" s="1"/>
  <c r="BW42" i="10" s="1"/>
  <c r="C34" i="10"/>
  <c r="C35" i="10" s="1"/>
  <c r="CO34" i="10" l="1"/>
  <c r="CO35" i="10" s="1"/>
  <c r="CO36" i="10" s="1"/>
  <c r="CO37"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<sst xmlns="http://schemas.openxmlformats.org/spreadsheetml/2006/main" count="1149" uniqueCount="572">
  <si>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</si>
  <si>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</si>
  <si>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</si>
  <si>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</si>
  <si>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</si>
  <si>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</si>
  <si>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</si>
  <si>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</si>
  <si>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</si>
  <si>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</si>
  <si>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</si>
  <si>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</si>
  <si>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</si>
  <si>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</si>
  <si>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</si>
  <si>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</si>
  <si>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</si>
  <si>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</si>
  <si>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</si>
  <si>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</si>
  <si>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</si>
  <si>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</si>
  <si>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</si>
  <si>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</si>
  <si>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</si>
  <si>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</si>
  <si>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</si>
  <si>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</si>
  <si>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</si>
  <si>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</si>
  <si>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</si>
  <si>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</si>
  <si>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</si>
  <si>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</si>
  <si>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</si>
  <si>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</si>
  <si>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</si>
  <si>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</si>
  <si>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</si>
  <si>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</si>
  <si>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</si>
  <si>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</si>
  <si>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</si>
  <si>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</si>
  <si>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</si>
  <si>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</si>
  <si>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</si>
  <si>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</si>
  <si>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</si>
  <si>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</si>
  <si>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</si>
  <si>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</si>
  <si>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</si>
  <si>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</si>
  <si>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</si>
  <si>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</si>
  <si>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</si>
  <si>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</si>
  <si>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</si>
  <si>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</si>
  <si>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</si>
  <si>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</si>
  <si>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</si>
  <si>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</si>
  <si>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</si>
  <si>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</si>
  <si>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</si>
  <si>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</si>
  <si>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</si>
  <si>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</si>
  <si>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</si>
  <si>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</si>
  <si>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</si>
  <si>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</si>
  <si>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</si>
  <si>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</si>
  <si>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</si>
  <si>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</si>
  <si>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</si>
  <si>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</si>
  <si>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</si>
  <si>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</si>
  <si>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</si>
  <si>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</si>
  <si>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</si>
  <si>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</si>
  <si>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</si>
  <si>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</si>
  <si>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</si>
  <si>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</si>
  <si>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</si>
  <si>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</si>
  <si>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</si>
  <si>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</si>
  <si>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可児市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</si>
  <si>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</si>
  <si>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</si>
  <si>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</si>
  <si>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</si>
  <si>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</si>
  <si>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</si>
  <si>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</si>
  <si>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</si>
  <si>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</si>
  <si>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</si>
  <si>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</si>
  <si>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</si>
  <si>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</si>
  <si>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</si>
  <si>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</si>
  <si>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</si>
  <si>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</si>
  <si>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</si>
  <si>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</si>
  <si>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</si>
  <si>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</si>
  <si>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</si>
  <si>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</si>
  <si>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</si>
  <si>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</si>
  <si>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</si>
  <si>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</si>
  <si>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</si>
  <si>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</si>
  <si>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</si>
  <si>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</si>
  <si>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</si>
  <si>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</si>
  <si>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</si>
  <si>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</si>
  <si>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</si>
  <si>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</si>
  <si>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</si>
  <si>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</si>
  <si>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</si>
  <si>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</si>
  <si>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</si>
  <si>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</si>
  <si>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</si>
  <si>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</si>
  <si>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</si>
  <si>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</si>
  <si>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</si>
  <si>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</si>
  <si>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</si>
  <si>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</si>
  <si>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</si>
  <si>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</si>
  <si>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</si>
  <si>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</si>
  <si>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</si>
  <si>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</si>
  <si>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</si>
  <si>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</si>
  <si>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</si>
  <si>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</si>
  <si>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</si>
  <si>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</si>
  <si>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</si>
  <si>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</si>
  <si>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</si>
  <si>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</si>
  <si>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</si>
  <si>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</si>
  <si>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</si>
  <si>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</si>
  <si>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</si>
  <si>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</si>
  <si>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</si>
  <si>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</si>
  <si>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</si>
  <si>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</si>
  <si>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</si>
  <si>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</si>
  <si>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</si>
  <si>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</si>
  <si>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</si>
  <si>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</si>
  <si>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</si>
  <si>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</si>
  <si>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</si>
  <si>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</si>
  <si>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</si>
  <si>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</si>
  <si>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</si>
  <si>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</si>
  <si>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</si>
  <si>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</si>
  <si>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</si>
  <si>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</si>
  <si>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</si>
  <si>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</si>
  <si>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</si>
  <si>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</si>
  <si>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</si>
  <si>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</si>
  <si>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</si>
  <si>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</si>
  <si>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</si>
  <si>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</si>
  <si>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</si>
  <si>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</si>
  <si>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</si>
  <si>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岐阜県可児市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</si>
  <si>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</si>
  <si>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</si>
  <si>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</si>
  <si>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</si>
  <si>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</si>
  <si>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</si>
  <si>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</si>
  <si>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</si>
  <si>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</si>
  <si>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</si>
  <si>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</si>
  <si>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</si>
  <si>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</si>
  <si>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</si>
  <si>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</si>
  <si>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</si>
  <si>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</si>
  <si>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</si>
  <si>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</si>
  <si>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</si>
  <si>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</si>
  <si>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</si>
  <si>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</si>
  <si>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</si>
  <si>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</si>
  <si>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</si>
  <si>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</si>
  <si>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</si>
  <si>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</si>
  <si>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</si>
  <si>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</si>
  <si>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</si>
  <si>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</si>
  <si>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</si>
  <si>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</si>
  <si>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</si>
  <si>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</si>
  <si>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</si>
  <si>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</si>
  <si>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</si>
  <si>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</si>
  <si>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</si>
  <si>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</si>
  <si>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</si>
  <si>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</si>
  <si>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</si>
  <si>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</si>
  <si>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</si>
  <si>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</si>
  <si>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</si>
  <si>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</si>
  <si>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</si>
  <si>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</si>
  <si>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</si>
  <si>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</si>
  <si>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</si>
  <si>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</si>
  <si>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</si>
  <si>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</si>
  <si>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</si>
  <si>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</si>
  <si>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</si>
  <si>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</si>
  <si>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</si>
  <si>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</si>
  <si>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</si>
  <si>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</si>
  <si>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</si>
  <si>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</si>
  <si>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</si>
  <si>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</si>
  <si>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</si>
  <si>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</si>
  <si>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</si>
  <si>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</si>
  <si>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</si>
  <si>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</si>
  <si>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</si>
  <si>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</si>
  <si>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</si>
  <si>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</si>
  <si>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</si>
  <si>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</si>
  <si>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</si>
  <si>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</si>
  <si>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</si>
  <si>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</si>
  <si>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</si>
  <si>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</si>
  <si>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</si>
  <si>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</si>
  <si>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</si>
  <si>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</si>
  <si>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</si>
  <si>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</si>
  <si>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</si>
  <si>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</si>
  <si>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</si>
  <si>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</si>
  <si>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</si>
  <si>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</si>
  <si>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</si>
  <si>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</si>
  <si>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</si>
  <si>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</si>
  <si>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</si>
  <si>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</si>
  <si>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</si>
  <si>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</si>
  <si>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</si>
  <si>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</si>
  <si>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</si>
  <si>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</si>
  <si>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</si>
  <si>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</si>
  <si>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</si>
  <si>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</si>
  <si>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</si>
  <si>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</si>
  <si>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</si>
  <si>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</si>
  <si>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</si>
  <si>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</si>
  <si>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</si>
  <si>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</si>
  <si>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</si>
  <si>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</si>
  <si>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</si>
  <si>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</si>
  <si>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</si>
  <si>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</si>
  <si>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</si>
  <si>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</si>
  <si>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</si>
  <si>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</si>
  <si>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</si>
  <si>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</si>
  <si>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</si>
  <si>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</si>
  <si>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</si>
  <si>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</si>
  <si>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</si>
  <si>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</si>
  <si>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</si>
  <si>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</si>
  <si>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</si>
  <si>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</si>
  <si>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</si>
  <si>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</si>
  <si>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</si>
  <si>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岐阜県可児市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</si>
  <si>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</si>
  <si>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</si>
  <si>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</si>
  <si>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</si>
  <si>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</si>
  <si>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</si>
  <si>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</si>
  <si>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</si>
  <si>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</si>
  <si>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</si>
  <si>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</si>
  <si>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</si>
  <si>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</si>
  <si>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</si>
  <si>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</si>
  <si>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</si>
  <si>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</si>
  <si>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</si>
  <si>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</si>
  <si>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</si>
  <si>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自家用工業用水道事業特別会計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</si>
  <si>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</si>
  <si>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</si>
  <si>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</si>
  <si>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</si>
  <si>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</si>
  <si>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</si>
  <si>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</si>
  <si>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</si>
  <si>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</si>
  <si>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</si>
  <si>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</si>
  <si>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</si>
  <si>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</si>
  <si>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</si>
  <si>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</si>
  <si>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</si>
  <si>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</si>
  <si>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</si>
  <si>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</si>
  <si>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</si>
  <si>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可児御嵩インターチェンジ工業団地開発事業特別会計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</si>
  <si>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</si>
  <si>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</si>
  <si>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</si>
  <si>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</si>
  <si>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</si>
  <si>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</si>
  <si>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</si>
  <si>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</si>
  <si>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</si>
  <si>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</si>
  <si>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</si>
  <si>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</si>
  <si>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</si>
  <si>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</si>
  <si>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</si>
  <si>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</si>
  <si>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</si>
  <si>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</si>
  <si>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</si>
  <si>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</si>
  <si>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</si>
  <si>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</si>
  <si>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</si>
  <si>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</si>
  <si>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</si>
  <si>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</si>
  <si>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</si>
  <si>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</si>
  <si>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</si>
  <si>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</si>
  <si>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</si>
  <si>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</si>
  <si>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</si>
  <si>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</si>
  <si>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</si>
  <si>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</si>
  <si>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</si>
  <si>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</si>
  <si>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</si>
  <si>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</si>
  <si>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</si>
  <si>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</si>
  <si>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</si>
  <si>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</si>
  <si>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</si>
  <si>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</si>
  <si>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</si>
  <si>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</si>
  <si>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</si>
  <si>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</si>
  <si>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</si>
  <si>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</si>
  <si>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</si>
  <si>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</si>
  <si>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</si>
  <si>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</si>
  <si>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</si>
  <si>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</si>
  <si>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</si>
  <si>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</si>
  <si>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</si>
  <si>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</si>
  <si>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</si>
  <si>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</si>
  <si>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</si>
  <si>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</si>
  <si>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</si>
  <si>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</si>
  <si>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</si>
  <si>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</si>
  <si>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</si>
  <si>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</si>
  <si>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</si>
  <si>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</si>
  <si>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</si>
  <si>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</si>
  <si>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</si>
  <si>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</si>
  <si>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</si>
  <si>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</si>
  <si>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</si>
  <si>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</si>
  <si>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</si>
  <si>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</si>
  <si>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</si>
  <si>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</si>
  <si>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</si>
  <si>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</si>
  <si>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</si>
  <si>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</si>
  <si>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</si>
  <si>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</si>
  <si>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</si>
  <si>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</si>
  <si>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</si>
  <si>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</si>
  <si>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</si>
  <si>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</si>
  <si>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</si>
  <si>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</si>
  <si>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</si>
  <si>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</si>
  <si>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</si>
  <si>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</si>
  <si>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</si>
  <si>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</si>
  <si>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</si>
  <si>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</si>
  <si>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</si>
  <si>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</si>
  <si>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</si>
  <si>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</si>
  <si>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</si>
  <si>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</si>
  <si>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</si>
  <si>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</si>
  <si>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</si>
  <si>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</si>
  <si>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</si>
  <si>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</si>
  <si>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</si>
  <si>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</si>
  <si>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</si>
  <si>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</si>
  <si>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</si>
  <si>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</si>
  <si>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</si>
  <si>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</si>
  <si>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</si>
  <si>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</si>
  <si>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</si>
  <si>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</si>
  <si>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</si>
  <si>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</si>
  <si>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</si>
  <si>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</si>
  <si>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</si>
  <si>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</si>
  <si>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</si>
  <si>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可児御嵩インターチェンジ工業団地開発事業特別会計</t>
  </si>
  <si>
    <t>国民健康保険事業特別会計</t>
  </si>
  <si>
    <t>介護保険特別会計（保険事業勘定）</t>
  </si>
  <si>
    <t>自家用工業用水道事業特別会計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</si>
  <si>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</si>
  <si>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</si>
  <si>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</si>
  <si>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</si>
  <si>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</si>
  <si>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</si>
  <si>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</si>
  <si>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</si>
  <si>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可児市体育連盟</t>
    <rPh sb="0" eb="3">
      <t>カニシ</t>
    </rPh>
    <rPh sb="3" eb="7">
      <t>タイイクレンメイ</t>
    </rPh>
    <phoneticPr fontId="38"/>
  </si>
  <si>
    <t>可児市文化芸術振興財団</t>
    <rPh sb="0" eb="3">
      <t>カニシ</t>
    </rPh>
    <rPh sb="3" eb="9">
      <t>ブンカゲイジュツシンコウ</t>
    </rPh>
    <rPh sb="9" eb="11">
      <t>ザイダン</t>
    </rPh>
    <phoneticPr fontId="38"/>
  </si>
  <si>
    <t>可児市土地開発公社</t>
    <rPh sb="0" eb="5">
      <t>カニシトチ</t>
    </rPh>
    <rPh sb="5" eb="9">
      <t>カイハツコウシャ</t>
    </rPh>
    <phoneticPr fontId="38"/>
  </si>
  <si>
    <t>可児道の駅</t>
    <rPh sb="0" eb="3">
      <t>カニミチ</t>
    </rPh>
    <rPh sb="4" eb="5">
      <t>エキ</t>
    </rPh>
    <phoneticPr fontId="38"/>
  </si>
  <si>
    <t>-</t>
    <phoneticPr fontId="2"/>
  </si>
  <si>
    <t>基金から62百万円繰入　財産区から4百万円繰入</t>
    <phoneticPr fontId="2"/>
  </si>
  <si>
    <t>基金から263百万円繰入</t>
    <rPh sb="0" eb="2">
      <t>キキン</t>
    </rPh>
    <rPh sb="7" eb="10">
      <t>ヒャクマンエン</t>
    </rPh>
    <rPh sb="10" eb="12">
      <t>クリイレ</t>
    </rPh>
    <phoneticPr fontId="2"/>
  </si>
  <si>
    <t>可茂衛生施設利用組合</t>
    <rPh sb="0" eb="6">
      <t>カモエイセイシセツ</t>
    </rPh>
    <rPh sb="6" eb="10">
      <t>リヨウクミアイ</t>
    </rPh>
    <phoneticPr fontId="38"/>
  </si>
  <si>
    <t>可児川防災等ため池組合</t>
    <rPh sb="0" eb="3">
      <t>カニガワ</t>
    </rPh>
    <rPh sb="3" eb="6">
      <t>ボウサイトウ</t>
    </rPh>
    <rPh sb="8" eb="9">
      <t>イケ</t>
    </rPh>
    <rPh sb="9" eb="11">
      <t>クミアイ</t>
    </rPh>
    <phoneticPr fontId="38"/>
  </si>
  <si>
    <t>可児市・御嵩町中学校組合</t>
    <rPh sb="0" eb="3">
      <t>カニシ</t>
    </rPh>
    <rPh sb="4" eb="6">
      <t>ミタケ</t>
    </rPh>
    <rPh sb="6" eb="7">
      <t>チョウ</t>
    </rPh>
    <rPh sb="7" eb="12">
      <t>チュウガッコウクミアイ</t>
    </rPh>
    <phoneticPr fontId="38"/>
  </si>
  <si>
    <t>岐阜県市町村会館組合</t>
    <rPh sb="0" eb="3">
      <t>ギフケン</t>
    </rPh>
    <rPh sb="3" eb="6">
      <t>シチョウソン</t>
    </rPh>
    <rPh sb="4" eb="6">
      <t>チョウソン</t>
    </rPh>
    <rPh sb="6" eb="10">
      <t>カイカンクミアイ</t>
    </rPh>
    <phoneticPr fontId="38"/>
  </si>
  <si>
    <t>岐阜県市町村職員退職手当組合</t>
    <rPh sb="0" eb="8">
      <t>ギフケンシチョウソンショクイン</t>
    </rPh>
    <rPh sb="8" eb="10">
      <t>タイショク</t>
    </rPh>
    <rPh sb="10" eb="12">
      <t>テアテ</t>
    </rPh>
    <rPh sb="12" eb="14">
      <t>クミアイ</t>
    </rPh>
    <phoneticPr fontId="38"/>
  </si>
  <si>
    <t>可茂消防事務組合</t>
    <rPh sb="0" eb="8">
      <t>カモショウボウジムクミアイ</t>
    </rPh>
    <phoneticPr fontId="38"/>
  </si>
  <si>
    <t>後期高齢者医療連合（一般会計分）</t>
    <rPh sb="0" eb="2">
      <t>コウキ</t>
    </rPh>
    <rPh sb="2" eb="5">
      <t>コウレイシャ</t>
    </rPh>
    <rPh sb="5" eb="9">
      <t>イリョウレンゴウ</t>
    </rPh>
    <rPh sb="10" eb="14">
      <t>イッパンカイケイ</t>
    </rPh>
    <rPh sb="14" eb="15">
      <t>ブン</t>
    </rPh>
    <phoneticPr fontId="38"/>
  </si>
  <si>
    <t>後期高齢者医療連合（特別会計分）</t>
    <rPh sb="0" eb="2">
      <t>コウキ</t>
    </rPh>
    <rPh sb="2" eb="5">
      <t>コウレイシャ</t>
    </rPh>
    <rPh sb="5" eb="9">
      <t>イリョウレンゴウ</t>
    </rPh>
    <rPh sb="10" eb="14">
      <t>トクベツカイケイ</t>
    </rPh>
    <rPh sb="14" eb="15">
      <t>ブン</t>
    </rPh>
    <phoneticPr fontId="38"/>
  </si>
  <si>
    <t>可茂公設地方卸売市場組合</t>
    <rPh sb="0" eb="10">
      <t>カモコウセツチホウオロシウリシジョウ</t>
    </rPh>
    <rPh sb="10" eb="12">
      <t>クミアイ</t>
    </rPh>
    <phoneticPr fontId="38"/>
  </si>
  <si>
    <t>非法適用企業</t>
    <rPh sb="0" eb="4">
      <t>ヒホウテキヨウ</t>
    </rPh>
    <rPh sb="4" eb="6">
      <t>キギョウ</t>
    </rPh>
    <phoneticPr fontId="2"/>
  </si>
  <si>
    <t>カニミライブ</t>
    <phoneticPr fontId="2"/>
  </si>
  <si>
    <t>基金から204百万円繰入</t>
    <rPh sb="0" eb="2">
      <t>キキン</t>
    </rPh>
    <rPh sb="7" eb="10">
      <t>ヒャクマンエン</t>
    </rPh>
    <rPh sb="10" eb="12">
      <t>クリイレ</t>
    </rPh>
    <phoneticPr fontId="2"/>
  </si>
  <si>
    <t>公共施設整備基金</t>
    <rPh sb="0" eb="4">
      <t>コウキョウシセツ</t>
    </rPh>
    <rPh sb="4" eb="6">
      <t>セイビ</t>
    </rPh>
    <rPh sb="6" eb="8">
      <t>キキン</t>
    </rPh>
    <phoneticPr fontId="5"/>
  </si>
  <si>
    <t>まちづくり振興基金</t>
    <rPh sb="5" eb="7">
      <t>シンコウ</t>
    </rPh>
    <rPh sb="7" eb="9">
      <t>キキン</t>
    </rPh>
    <phoneticPr fontId="2"/>
  </si>
  <si>
    <t>森林環境基金</t>
    <rPh sb="0" eb="4">
      <t>シンリンカンキョウ</t>
    </rPh>
    <rPh sb="4" eb="6">
      <t>キキン</t>
    </rPh>
    <phoneticPr fontId="2"/>
  </si>
  <si>
    <t>久々利ため池組合管理基金</t>
    <rPh sb="0" eb="3">
      <t>ククリ</t>
    </rPh>
    <rPh sb="5" eb="6">
      <t>イケ</t>
    </rPh>
    <rPh sb="6" eb="8">
      <t>クミアイ</t>
    </rPh>
    <rPh sb="8" eb="10">
      <t>カンリ</t>
    </rPh>
    <rPh sb="10" eb="12">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</si>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</sst>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E7283F3-3163-4496-8C9C-5E809E74879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7EA099E0-D203-4735-B14A-E0A12E390F8E}"/>
    <cellStyle name="標準 8" xfId="23" xr:uid="{57E465E0-9B08-4448-8256-31AB84CAE90B}"/>
    <cellStyle name="標準 9" xfId="21" xr:uid="{0EE038F6-619A-416A-8227-B5C32A7FAA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BEA-451F-9D6F-A618A18D0B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34098</c:v>
                </c:pt>
                <c:pt idx="1">
                  <c:v>24982</c:v>
                </c:pt>
                <c:pt idx="2">
                  <c:v>16365</c:v>
                </c:pt>
                <c:pt idx="3">
                  <c:v>27342</c:v>
                </c:pt>
                <c:pt idx="4">
                  <c:v>47013</c:v>
                </c:pt>
              </c:numCache>
            </c:numRef>
          </c:val>
          <c:smooth val="0"/>
          <c:extLst>
            <c:ext xmlns:c16="http://schemas.microsoft.com/office/drawing/2014/chart" uri="{C3380CC4-5D6E-409C-BE32-E72D297353CC}">
              <c16:uniqueId val="{00000001-ABEA-451F-9D6F-A618A18D0B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7.64</c:v>
                </c:pt>
                <c:pt idx="1">
                  <c:v>11.34</c:v>
                </c:pt>
                <c:pt idx="2">
                  <c:v>12.67</c:v>
                </c:pt>
                <c:pt idx="3">
                  <c:v>13.44</c:v>
                </c:pt>
                <c:pt idx="4">
                  <c:v>13.4</c:v>
                </c:pt>
              </c:numCache>
            </c:numRef>
          </c:val>
          <c:extLst>
            <c:ext xmlns:c16="http://schemas.microsoft.com/office/drawing/2014/chart" uri="{C3380CC4-5D6E-409C-BE32-E72D297353CC}">
              <c16:uniqueId val="{00000000-4694-4D0F-864B-D7EEDBBD40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32.78</c:v>
                </c:pt>
                <c:pt idx="1">
                  <c:v>33.270000000000003</c:v>
                </c:pt>
                <c:pt idx="2">
                  <c:v>40.36</c:v>
                </c:pt>
                <c:pt idx="3">
                  <c:v>45.18</c:v>
                </c:pt>
                <c:pt idx="4">
                  <c:v>47.95</c:v>
                </c:pt>
              </c:numCache>
            </c:numRef>
          </c:val>
          <c:extLst>
            <c:ext xmlns:c16="http://schemas.microsoft.com/office/drawing/2014/chart" uri="{C3380CC4-5D6E-409C-BE32-E72D297353CC}">
              <c16:uniqueId val="{00000001-4694-4D0F-864B-D7EEDBBD40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1.76</c:v>
                </c:pt>
                <c:pt idx="1">
                  <c:v>6.35</c:v>
                </c:pt>
                <c:pt idx="2">
                  <c:v>7.48</c:v>
                </c:pt>
                <c:pt idx="3">
                  <c:v>6.61</c:v>
                </c:pt>
                <c:pt idx="4">
                  <c:v>4.2300000000000004</c:v>
                </c:pt>
              </c:numCache>
            </c:numRef>
          </c:val>
          <c:smooth val="0"/>
          <c:extLst>
            <c:ext xmlns:c16="http://schemas.microsoft.com/office/drawing/2014/chart" uri="{C3380CC4-5D6E-409C-BE32-E72D297353CC}">
              <c16:uniqueId val="{00000002-4694-4D0F-864B-D7EEDBBD40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0.16</c:v>
                </c:pt>
                <c:pt idx="6">
                  <c:v>#N/A</c:v>
                </c:pt>
                <c:pt idx="7">
                  <c:v>0.39</c:v>
                </c:pt>
                <c:pt idx="8">
                  <c:v>#N/A</c:v>
                </c:pt>
                <c:pt idx="9">
                  <c:v>0</c:v>
                </c:pt>
              </c:numCache>
            </c:numRef>
          </c:val>
          <c:extLst>
            <c:ext xmlns:c16="http://schemas.microsoft.com/office/drawing/2014/chart" uri="{C3380CC4-5D6E-409C-BE32-E72D297353CC}">
              <c16:uniqueId val="{00000000-7377-4DB1-A70E-70B6EAEE00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77-4DB1-A70E-70B6EAEE003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0.12</c:v>
                </c:pt>
                <c:pt idx="4">
                  <c:v>#N/A</c:v>
                </c:pt>
                <c:pt idx="5">
                  <c:v>0.1</c:v>
                </c:pt>
                <c:pt idx="6">
                  <c:v>#N/A</c:v>
                </c:pt>
                <c:pt idx="7">
                  <c:v>0.04</c:v>
                </c:pt>
                <c:pt idx="8">
                  <c:v>#N/A</c:v>
                </c:pt>
                <c:pt idx="9">
                  <c:v>0.03</c:v>
                </c:pt>
              </c:numCache>
            </c:numRef>
          </c:val>
          <c:extLst>
            <c:ext xmlns:c16="http://schemas.microsoft.com/office/drawing/2014/chart" uri="{C3380CC4-5D6E-409C-BE32-E72D297353CC}">
              <c16:uniqueId val="{00000002-7377-4DB1-A70E-70B6EAEE003E}"/>
            </c:ext>
          </c:extLst>
        </c:ser>
        <c:ser>
          <c:idx val="3"/>
          <c:order val="3"/>
          <c:tx>
            <c:strRef>
              <c:f>データシート!$A$30</c:f>
              <c:strCache>
                <c:ptCount val="1"/>
                <c:pt idx="0">
                  <c:v>自家用工業用水道事業特別会計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0.22</c:v>
                </c:pt>
                <c:pt idx="4">
                  <c:v>#N/A</c:v>
                </c:pt>
                <c:pt idx="5">
                  <c:v>0.23</c:v>
                </c:pt>
                <c:pt idx="6">
                  <c:v>#N/A</c:v>
                </c:pt>
                <c:pt idx="7">
                  <c:v>0.24</c:v>
                </c:pt>
                <c:pt idx="8">
                  <c:v>#N/A</c:v>
                </c:pt>
                <c:pt idx="9">
                  <c:v>0.25</c:v>
                </c:pt>
              </c:numCache>
            </c:numRef>
          </c:val>
          <c:extLst>
            <c:ext xmlns:c16="http://schemas.microsoft.com/office/drawing/2014/chart" uri="{C3380CC4-5D6E-409C-BE32-E72D297353CC}">
              <c16:uniqueId val="{00000003-7377-4DB1-A70E-70B6EAEE003E}"/>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1.05</c:v>
                </c:pt>
                <c:pt idx="2">
                  <c:v>#N/A</c:v>
                </c:pt>
                <c:pt idx="3">
                  <c:v>1.07</c:v>
                </c:pt>
                <c:pt idx="4">
                  <c:v>#N/A</c:v>
                </c:pt>
                <c:pt idx="5">
                  <c:v>1.31</c:v>
                </c:pt>
                <c:pt idx="6">
                  <c:v>#N/A</c:v>
                </c:pt>
                <c:pt idx="7">
                  <c:v>1.1399999999999999</c:v>
                </c:pt>
                <c:pt idx="8">
                  <c:v>#N/A</c:v>
                </c:pt>
                <c:pt idx="9">
                  <c:v>0.35</c:v>
                </c:pt>
              </c:numCache>
            </c:numRef>
          </c:val>
          <c:extLst>
            <c:ext xmlns:c16="http://schemas.microsoft.com/office/drawing/2014/chart" uri="{C3380CC4-5D6E-409C-BE32-E72D297353CC}">
              <c16:uniqueId val="{00000004-7377-4DB1-A70E-70B6EAEE003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0.89</c:v>
                </c:pt>
                <c:pt idx="4">
                  <c:v>#N/A</c:v>
                </c:pt>
                <c:pt idx="5">
                  <c:v>0.77</c:v>
                </c:pt>
                <c:pt idx="6">
                  <c:v>#N/A</c:v>
                </c:pt>
                <c:pt idx="7">
                  <c:v>0.47</c:v>
                </c:pt>
                <c:pt idx="8">
                  <c:v>#N/A</c:v>
                </c:pt>
                <c:pt idx="9">
                  <c:v>0.43</c:v>
                </c:pt>
              </c:numCache>
            </c:numRef>
          </c:val>
          <c:extLst>
            <c:ext xmlns:c16="http://schemas.microsoft.com/office/drawing/2014/chart" uri="{C3380CC4-5D6E-409C-BE32-E72D297353CC}">
              <c16:uniqueId val="{00000005-7377-4DB1-A70E-70B6EAEE003E}"/>
            </c:ext>
          </c:extLst>
        </c:ser>
        <c:ser>
          <c:idx val="6"/>
          <c:order val="6"/>
          <c:tx>
            <c:strRef>
              <c:f>データシート!$A$33</c:f>
              <c:strCache>
                <c:ptCount val="1"/>
                <c:pt idx="0">
                  <c:v>可児御嵩インターチェンジ工業団地開発事業特別会計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0.52</c:v>
                </c:pt>
              </c:numCache>
            </c:numRef>
          </c:val>
          <c:extLst>
            <c:ext xmlns:c16="http://schemas.microsoft.com/office/drawing/2014/chart" uri="{C3380CC4-5D6E-409C-BE32-E72D297353CC}">
              <c16:uniqueId val="{00000006-7377-4DB1-A70E-70B6EAEE00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2.0299999999999998</c:v>
                </c:pt>
                <c:pt idx="2">
                  <c:v>#N/A</c:v>
                </c:pt>
                <c:pt idx="3">
                  <c:v>2.38</c:v>
                </c:pt>
                <c:pt idx="4">
                  <c:v>#N/A</c:v>
                </c:pt>
                <c:pt idx="5">
                  <c:v>3</c:v>
                </c:pt>
                <c:pt idx="6">
                  <c:v>#N/A</c:v>
                </c:pt>
                <c:pt idx="7">
                  <c:v>3.64</c:v>
                </c:pt>
                <c:pt idx="8">
                  <c:v>#N/A</c:v>
                </c:pt>
                <c:pt idx="9">
                  <c:v>4.3099999999999996</c:v>
                </c:pt>
              </c:numCache>
            </c:numRef>
          </c:val>
          <c:extLst>
            <c:ext xmlns:c16="http://schemas.microsoft.com/office/drawing/2014/chart" uri="{C3380CC4-5D6E-409C-BE32-E72D297353CC}">
              <c16:uniqueId val="{00000007-7377-4DB1-A70E-70B6EAEE00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7.37</c:v>
                </c:pt>
                <c:pt idx="2">
                  <c:v>#N/A</c:v>
                </c:pt>
                <c:pt idx="3">
                  <c:v>11.08</c:v>
                </c:pt>
                <c:pt idx="4">
                  <c:v>#N/A</c:v>
                </c:pt>
                <c:pt idx="5">
                  <c:v>12.4</c:v>
                </c:pt>
                <c:pt idx="6">
                  <c:v>#N/A</c:v>
                </c:pt>
                <c:pt idx="7">
                  <c:v>13.19</c:v>
                </c:pt>
                <c:pt idx="8">
                  <c:v>#N/A</c:v>
                </c:pt>
                <c:pt idx="9">
                  <c:v>13.15</c:v>
                </c:pt>
              </c:numCache>
            </c:numRef>
          </c:val>
          <c:extLst>
            <c:ext xmlns:c16="http://schemas.microsoft.com/office/drawing/2014/chart" uri="{C3380CC4-5D6E-409C-BE32-E72D297353CC}">
              <c16:uniqueId val="{00000008-7377-4DB1-A70E-70B6EAEE00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c:v>
                </c:pt>
                <c:pt idx="2">
                  <c:v>#N/A</c:v>
                </c:pt>
                <c:pt idx="3">
                  <c:v>13.76</c:v>
                </c:pt>
                <c:pt idx="4">
                  <c:v>#N/A</c:v>
                </c:pt>
                <c:pt idx="5">
                  <c:v>14.28</c:v>
                </c:pt>
                <c:pt idx="6">
                  <c:v>#N/A</c:v>
                </c:pt>
                <c:pt idx="7">
                  <c:v>15.18</c:v>
                </c:pt>
                <c:pt idx="8">
                  <c:v>#N/A</c:v>
                </c:pt>
                <c:pt idx="9">
                  <c:v>16.3</c:v>
                </c:pt>
              </c:numCache>
            </c:numRef>
          </c:val>
          <c:extLst>
            <c:ext xmlns:c16="http://schemas.microsoft.com/office/drawing/2014/chart" uri="{C3380CC4-5D6E-409C-BE32-E72D297353CC}">
              <c16:uniqueId val="{00000009-7377-4DB1-A70E-70B6EAEE00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4035</c:v>
                </c:pt>
                <c:pt idx="5">
                  <c:v>4133</c:v>
                </c:pt>
                <c:pt idx="8">
                  <c:v>4213</c:v>
                </c:pt>
                <c:pt idx="11">
                  <c:v>4133</c:v>
                </c:pt>
                <c:pt idx="14">
                  <c:v>3983</c:v>
                </c:pt>
              </c:numCache>
            </c:numRef>
          </c:val>
          <c:extLst>
            <c:ext xmlns:c16="http://schemas.microsoft.com/office/drawing/2014/chart" uri="{C3380CC4-5D6E-409C-BE32-E72D297353CC}">
              <c16:uniqueId val="{00000000-D523-465C-A662-1FB19CBA12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23-465C-A662-1FB19CBA12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23-465C-A662-1FB19CBA12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175</c:v>
                </c:pt>
                <c:pt idx="3">
                  <c:v>222</c:v>
                </c:pt>
                <c:pt idx="6">
                  <c:v>266</c:v>
                </c:pt>
                <c:pt idx="9">
                  <c:v>282</c:v>
                </c:pt>
                <c:pt idx="12">
                  <c:v>303</c:v>
                </c:pt>
              </c:numCache>
            </c:numRef>
          </c:val>
          <c:extLst>
            <c:ext xmlns:c16="http://schemas.microsoft.com/office/drawing/2014/chart" uri="{C3380CC4-5D6E-409C-BE32-E72D297353CC}">
              <c16:uniqueId val="{00000003-D523-465C-A662-1FB19CBA12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1596</c:v>
                </c:pt>
                <c:pt idx="3">
                  <c:v>1523</c:v>
                </c:pt>
                <c:pt idx="6">
                  <c:v>1486</c:v>
                </c:pt>
                <c:pt idx="9">
                  <c:v>1403</c:v>
                </c:pt>
                <c:pt idx="12">
                  <c:v>1157</c:v>
                </c:pt>
              </c:numCache>
            </c:numRef>
          </c:val>
          <c:extLst>
            <c:ext xmlns:c16="http://schemas.microsoft.com/office/drawing/2014/chart" uri="{C3380CC4-5D6E-409C-BE32-E72D297353CC}">
              <c16:uniqueId val="{00000004-D523-465C-A662-1FB19CBA12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23-465C-A662-1FB19CBA12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23-465C-A662-1FB19CBA12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2356</c:v>
                </c:pt>
                <c:pt idx="3">
                  <c:v>2451</c:v>
                </c:pt>
                <c:pt idx="6">
                  <c:v>2253</c:v>
                </c:pt>
                <c:pt idx="9">
                  <c:v>2140</c:v>
                </c:pt>
                <c:pt idx="12">
                  <c:v>2005</c:v>
                </c:pt>
              </c:numCache>
            </c:numRef>
          </c:val>
          <c:extLst>
            <c:ext xmlns:c16="http://schemas.microsoft.com/office/drawing/2014/chart" uri="{C3380CC4-5D6E-409C-BE32-E72D297353CC}">
              <c16:uniqueId val="{00000007-D523-465C-A662-1FB19CBA12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c:v>
                </c:pt>
                <c:pt idx="2">
                  <c:v>#N/A</c:v>
                </c:pt>
                <c:pt idx="3">
                  <c:v>#N/A</c:v>
                </c:pt>
                <c:pt idx="4">
                  <c:v>63</c:v>
                </c:pt>
                <c:pt idx="5">
                  <c:v>#N/A</c:v>
                </c:pt>
                <c:pt idx="6">
                  <c:v>#N/A</c:v>
                </c:pt>
                <c:pt idx="7">
                  <c:v>-208</c:v>
                </c:pt>
                <c:pt idx="8">
                  <c:v>#N/A</c:v>
                </c:pt>
                <c:pt idx="9">
                  <c:v>#N/A</c:v>
                </c:pt>
                <c:pt idx="10">
                  <c:v>-308</c:v>
                </c:pt>
                <c:pt idx="11">
                  <c:v>#N/A</c:v>
                </c:pt>
                <c:pt idx="12">
                  <c:v>#N/A</c:v>
                </c:pt>
                <c:pt idx="13">
                  <c:v>-518</c:v>
                </c:pt>
                <c:pt idx="14">
                  <c:v>#N/A</c:v>
                </c:pt>
              </c:numCache>
            </c:numRef>
          </c:val>
          <c:smooth val="0"/>
          <c:extLst>
            <c:ext xmlns:c16="http://schemas.microsoft.com/office/drawing/2014/chart" uri="{C3380CC4-5D6E-409C-BE32-E72D297353CC}">
              <c16:uniqueId val="{00000008-D523-465C-A662-1FB19CBA12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32899</c:v>
                </c:pt>
                <c:pt idx="5">
                  <c:v>34187</c:v>
                </c:pt>
                <c:pt idx="8">
                  <c:v>30144</c:v>
                </c:pt>
                <c:pt idx="11">
                  <c:v>28332</c:v>
                </c:pt>
                <c:pt idx="14">
                  <c:v>26330</c:v>
                </c:pt>
              </c:numCache>
            </c:numRef>
          </c:val>
          <c:extLst>
            <c:ext xmlns:c16="http://schemas.microsoft.com/office/drawing/2014/chart" uri="{C3380CC4-5D6E-409C-BE32-E72D297353CC}">
              <c16:uniqueId val="{00000000-FA84-4519-9367-9312BACBFC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8856</c:v>
                </c:pt>
                <c:pt idx="5">
                  <c:v>7938</c:v>
                </c:pt>
                <c:pt idx="8">
                  <c:v>7229</c:v>
                </c:pt>
                <c:pt idx="11">
                  <c:v>6805</c:v>
                </c:pt>
                <c:pt idx="14">
                  <c:v>6615</c:v>
                </c:pt>
              </c:numCache>
            </c:numRef>
          </c:val>
          <c:extLst>
            <c:ext xmlns:c16="http://schemas.microsoft.com/office/drawing/2014/chart" uri="{C3380CC4-5D6E-409C-BE32-E72D297353CC}">
              <c16:uniqueId val="{00000001-FA84-4519-9367-9312BACBFC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16220</c:v>
                </c:pt>
                <c:pt idx="5">
                  <c:v>17688</c:v>
                </c:pt>
                <c:pt idx="8">
                  <c:v>19873</c:v>
                </c:pt>
                <c:pt idx="11">
                  <c:v>22183</c:v>
                </c:pt>
                <c:pt idx="14">
                  <c:v>24444</c:v>
                </c:pt>
              </c:numCache>
            </c:numRef>
          </c:val>
          <c:extLst>
            <c:ext xmlns:c16="http://schemas.microsoft.com/office/drawing/2014/chart" uri="{C3380CC4-5D6E-409C-BE32-E72D297353CC}">
              <c16:uniqueId val="{00000002-FA84-4519-9367-9312BACBFC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84-4519-9367-9312BACBFC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84-4519-9367-9312BACBFC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84-4519-9367-9312BACBFC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84-4519-9367-9312BACBFC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1520</c:v>
                </c:pt>
                <c:pt idx="3">
                  <c:v>1519</c:v>
                </c:pt>
                <c:pt idx="6">
                  <c:v>1532</c:v>
                </c:pt>
                <c:pt idx="9">
                  <c:v>1430</c:v>
                </c:pt>
                <c:pt idx="12">
                  <c:v>1537</c:v>
                </c:pt>
              </c:numCache>
            </c:numRef>
          </c:val>
          <c:extLst>
            <c:ext xmlns:c16="http://schemas.microsoft.com/office/drawing/2014/chart" uri="{C3380CC4-5D6E-409C-BE32-E72D297353CC}">
              <c16:uniqueId val="{00000007-FA84-4519-9367-9312BACBFC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10519</c:v>
                </c:pt>
                <c:pt idx="3">
                  <c:v>9409</c:v>
                </c:pt>
                <c:pt idx="6">
                  <c:v>8204</c:v>
                </c:pt>
                <c:pt idx="9">
                  <c:v>7133</c:v>
                </c:pt>
                <c:pt idx="12">
                  <c:v>6215</c:v>
                </c:pt>
              </c:numCache>
            </c:numRef>
          </c:val>
          <c:extLst>
            <c:ext xmlns:c16="http://schemas.microsoft.com/office/drawing/2014/chart" uri="{C3380CC4-5D6E-409C-BE32-E72D297353CC}">
              <c16:uniqueId val="{00000008-FA84-4519-9367-9312BACBFC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546</c:v>
                </c:pt>
                <c:pt idx="3">
                  <c:v>442</c:v>
                </c:pt>
                <c:pt idx="6">
                  <c:v>410</c:v>
                </c:pt>
                <c:pt idx="9">
                  <c:v>410</c:v>
                </c:pt>
                <c:pt idx="12">
                  <c:v>212</c:v>
                </c:pt>
              </c:numCache>
            </c:numRef>
          </c:val>
          <c:extLst>
            <c:ext xmlns:c16="http://schemas.microsoft.com/office/drawing/2014/chart" uri="{C3380CC4-5D6E-409C-BE32-E72D297353CC}">
              <c16:uniqueId val="{00000009-FA84-4519-9367-9312BACBFC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23051</c:v>
                </c:pt>
                <c:pt idx="3">
                  <c:v>21989</c:v>
                </c:pt>
                <c:pt idx="6">
                  <c:v>20643</c:v>
                </c:pt>
                <c:pt idx="9">
                  <c:v>19619</c:v>
                </c:pt>
                <c:pt idx="12">
                  <c:v>19761</c:v>
                </c:pt>
              </c:numCache>
            </c:numRef>
          </c:val>
          <c:extLst>
            <c:ext xmlns:c16="http://schemas.microsoft.com/office/drawing/2014/chart" uri="{C3380CC4-5D6E-409C-BE32-E72D297353CC}">
              <c16:uniqueId val="{0000000A-FA84-4519-9367-9312BACBFC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84-4519-9367-9312BACBFC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8277</c:v>
                </c:pt>
                <c:pt idx="1">
                  <c:v>9447</c:v>
                </c:pt>
                <c:pt idx="2">
                  <c:v>10289</c:v>
                </c:pt>
              </c:numCache>
            </c:numRef>
          </c:val>
          <c:extLst>
            <c:ext xmlns:c16="http://schemas.microsoft.com/office/drawing/2014/chart" uri="{C3380CC4-5D6E-409C-BE32-E72D297353CC}">
              <c16:uniqueId val="{00000000-B183-4AB9-A778-D485C1D4D3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219</c:v>
                </c:pt>
                <c:pt idx="1">
                  <c:v>220</c:v>
                </c:pt>
                <c:pt idx="2">
                  <c:v>356</c:v>
                </c:pt>
              </c:numCache>
            </c:numRef>
          </c:val>
          <c:extLst>
            <c:ext xmlns:c16="http://schemas.microsoft.com/office/drawing/2014/chart" uri="{C3380CC4-5D6E-409C-BE32-E72D297353CC}">
              <c16:uniqueId val="{00000001-B183-4AB9-A778-D485C1D4D3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8963</c:v>
                </c:pt>
                <c:pt idx="1">
                  <c:v>9986</c:v>
                </c:pt>
                <c:pt idx="2">
                  <c:v>11792</c:v>
                </c:pt>
              </c:numCache>
            </c:numRef>
          </c:val>
          <c:extLst>
            <c:ext xmlns:c16="http://schemas.microsoft.com/office/drawing/2014/chart" uri="{C3380CC4-5D6E-409C-BE32-E72D297353CC}">
              <c16:uniqueId val="{00000002-B183-4AB9-A778-D485C1D4D3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大型事業の財源として旧合併特例事業債（令和２年度まで）の地方債を発行したため、元利償還金が一時的に増加傾向にありましたが、借入額の大きいものが償還終了したこともあり、令和３年度をピークに減少しています。</a:t>
          </a:r>
          <a:r>
            <a:rPr kumimoji="1" lang="ja-JP" altLang="en-US" sz="1100">
              <a:solidFill>
                <a:schemeClr val="dk1"/>
              </a:solidFill>
              <a:effectLst/>
              <a:latin typeface="+mn-lt"/>
              <a:ea typeface="+mn-ea"/>
              <a:cs typeface="+mn-cs"/>
            </a:rPr>
            <a:t>令和６年度は下水道事業（公営企業）の元利償還金の繰入金が大きく減少したため、交付税の算入公債費をさらに下回る結果となりました。</a:t>
          </a:r>
          <a:endParaRPr lang="ja-JP" altLang="ja-JP" sz="1400">
            <a:effectLst/>
          </a:endParaRPr>
        </a:p>
        <a:p>
          <a:r>
            <a:rPr kumimoji="1" lang="ja-JP" altLang="ja-JP" sz="1100">
              <a:solidFill>
                <a:schemeClr val="dk1"/>
              </a:solidFill>
              <a:effectLst/>
              <a:latin typeface="+mn-lt"/>
              <a:ea typeface="+mn-ea"/>
              <a:cs typeface="+mn-cs"/>
            </a:rPr>
            <a:t>　今後も景気動向や将来世代との負担の平準化を行うという地方債の役割も勘案し</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基金も計画的に活用しながら、</a:t>
          </a:r>
          <a:r>
            <a:rPr kumimoji="1" lang="ja-JP" altLang="ja-JP" sz="1100">
              <a:solidFill>
                <a:schemeClr val="dk1"/>
              </a:solidFill>
              <a:effectLst/>
              <a:latin typeface="+mn-lt"/>
              <a:ea typeface="+mn-ea"/>
              <a:cs typeface="+mn-cs"/>
            </a:rPr>
            <a:t>地方債発行額を適切に管理していきます。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満期一括償還の地方債を発行していないため、そのための減債基金は積み立てを行っていません。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a:t>
          </a:r>
          <a:r>
            <a:rPr kumimoji="1" lang="ja-JP" altLang="en-US" sz="1100">
              <a:solidFill>
                <a:schemeClr val="dk1"/>
              </a:solidFill>
              <a:effectLst/>
              <a:latin typeface="+mn-lt"/>
              <a:ea typeface="+mn-ea"/>
              <a:cs typeface="+mn-cs"/>
            </a:rPr>
            <a:t>公営企業債（</a:t>
          </a:r>
          <a:r>
            <a:rPr kumimoji="1" lang="ja-JP" altLang="ja-JP" sz="1100">
              <a:solidFill>
                <a:schemeClr val="dk1"/>
              </a:solidFill>
              <a:effectLst/>
              <a:latin typeface="+mn-lt"/>
              <a:ea typeface="+mn-ea"/>
              <a:cs typeface="+mn-cs"/>
            </a:rPr>
            <a:t>主に下水道事業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の償還終了</a:t>
          </a:r>
          <a:r>
            <a:rPr kumimoji="1" lang="ja-JP" altLang="en-US" sz="1100">
              <a:solidFill>
                <a:schemeClr val="dk1"/>
              </a:solidFill>
              <a:effectLst/>
              <a:latin typeface="+mn-lt"/>
              <a:ea typeface="+mn-ea"/>
              <a:cs typeface="+mn-cs"/>
            </a:rPr>
            <a:t>に伴い、公営企業債等繰入見込額が年々減少してきています。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充当可能財源等は、</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費や公債費</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減少しましたが、財政調整基金と公共施設整備基金の積み立てにより充当可能基金が増加したため、前年度と比べ増加しました。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地方債、公営企業債の負担が少ないこと、財政調整基金等の充当可能基金が多いことが主な要因となり、将来負担が抑えられています。</a:t>
          </a:r>
          <a:endParaRPr lang="ja-JP" altLang="ja-JP" sz="1400">
            <a:effectLst/>
          </a:endParaRPr>
        </a:p>
        <a:p>
          <a:r>
            <a:rPr kumimoji="1" lang="ja-JP" altLang="ja-JP" sz="1100">
              <a:solidFill>
                <a:schemeClr val="dk1"/>
              </a:solidFill>
              <a:effectLst/>
              <a:latin typeface="+mn-lt"/>
              <a:ea typeface="+mn-ea"/>
              <a:cs typeface="+mn-cs"/>
            </a:rPr>
            <a:t>　今後も基金への積立による財源確保や交付税措置のある有利な起債を行うなど、将来世代への過度な負担が残らないよう努めます。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岐阜県可児市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百万円、公共施設整備基金を</a:t>
          </a:r>
          <a:r>
            <a:rPr kumimoji="1" lang="en-US" altLang="ja-JP" sz="1100">
              <a:solidFill>
                <a:schemeClr val="dk1"/>
              </a:solidFill>
              <a:effectLst/>
              <a:latin typeface="+mn-lt"/>
              <a:ea typeface="+mn-ea"/>
              <a:cs typeface="+mn-cs"/>
            </a:rPr>
            <a:t>1,276</a:t>
          </a:r>
          <a:r>
            <a:rPr kumimoji="1" lang="ja-JP" altLang="ja-JP" sz="1100">
              <a:solidFill>
                <a:schemeClr val="dk1"/>
              </a:solidFill>
              <a:effectLst/>
              <a:latin typeface="+mn-lt"/>
              <a:ea typeface="+mn-ea"/>
              <a:cs typeface="+mn-cs"/>
            </a:rPr>
            <a:t>百万円等の積立てを行ったため、前年度と比較して</a:t>
          </a:r>
          <a:r>
            <a:rPr kumimoji="1" lang="en-US" altLang="ja-JP" sz="1100">
              <a:solidFill>
                <a:schemeClr val="dk1"/>
              </a:solidFill>
              <a:effectLst/>
              <a:latin typeface="+mn-lt"/>
              <a:ea typeface="+mn-ea"/>
              <a:cs typeface="+mn-cs"/>
            </a:rPr>
            <a:t>2,193</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可児市公共施設等マネジメント基本計画に基づ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公共施設の更新</a:t>
          </a:r>
          <a:r>
            <a:rPr kumimoji="1" lang="ja-JP" altLang="en-US" sz="1100">
              <a:solidFill>
                <a:schemeClr val="dk1"/>
              </a:solidFill>
              <a:effectLst/>
              <a:latin typeface="+mn-lt"/>
              <a:ea typeface="+mn-ea"/>
              <a:cs typeface="+mn-cs"/>
            </a:rPr>
            <a:t>費用の捻出に</a:t>
          </a:r>
          <a:r>
            <a:rPr kumimoji="1" lang="ja-JP" altLang="ja-JP" sz="1100">
              <a:solidFill>
                <a:schemeClr val="dk1"/>
              </a:solidFill>
              <a:effectLst/>
              <a:latin typeface="+mn-lt"/>
              <a:ea typeface="+mn-ea"/>
              <a:cs typeface="+mn-cs"/>
            </a:rPr>
            <a:t>基金対応が必要になるため、</a:t>
          </a:r>
          <a:r>
            <a:rPr kumimoji="1" lang="ja-JP" altLang="en-US" sz="1100">
              <a:solidFill>
                <a:schemeClr val="dk1"/>
              </a:solidFill>
              <a:effectLst/>
              <a:latin typeface="+mn-lt"/>
              <a:ea typeface="+mn-ea"/>
              <a:cs typeface="+mn-cs"/>
            </a:rPr>
            <a:t>短期的には公共施設整備基金残高を増やしていく方針です。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今後も適切な運用等、安定的・効果的な財政運営に努めていきます。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・公共施設整備基金：公共施設の整備の資金</a:t>
          </a:r>
          <a:endParaRPr lang="ja-JP" altLang="ja-JP" sz="1400">
            <a:effectLst/>
          </a:endParaRPr>
        </a:p>
        <a:p>
          <a:r>
            <a:rPr kumimoji="1" lang="ja-JP" altLang="ja-JP" sz="1100">
              <a:solidFill>
                <a:schemeClr val="dk1"/>
              </a:solidFill>
              <a:effectLst/>
              <a:latin typeface="+mn-lt"/>
              <a:ea typeface="+mn-ea"/>
              <a:cs typeface="+mn-cs"/>
            </a:rPr>
            <a:t>・まちづくり振興基金：まちづくり及び地域の活性化を図るための資金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・森林環境基金：森林整備及びその促進を図るための資金</a:t>
          </a:r>
          <a:endParaRPr lang="ja-JP" altLang="ja-JP" sz="1400">
            <a:effectLst/>
          </a:endParaRPr>
        </a:p>
        <a:p>
          <a:r>
            <a:rPr kumimoji="1" lang="ja-JP" altLang="ja-JP" sz="1100">
              <a:solidFill>
                <a:schemeClr val="dk1"/>
              </a:solidFill>
              <a:effectLst/>
              <a:latin typeface="+mn-lt"/>
              <a:ea typeface="+mn-ea"/>
              <a:cs typeface="+mn-cs"/>
            </a:rPr>
            <a:t>・久々利地内ため池管理基金：久々利地内のため池及びその関連施設を維持管理する資金</a:t>
          </a:r>
          <a:endParaRPr lang="ja-JP" altLang="ja-JP" sz="1400">
            <a:effectLst/>
          </a:endParaRPr>
        </a:p>
        <a:p>
          <a:r>
            <a:rPr kumimoji="1" lang="ja-JP" altLang="ja-JP" sz="1100">
              <a:solidFill>
                <a:schemeClr val="dk1"/>
              </a:solidFill>
              <a:effectLst/>
              <a:latin typeface="+mn-lt"/>
              <a:ea typeface="+mn-ea"/>
              <a:cs typeface="+mn-cs"/>
            </a:rPr>
            <a:t>・地域福祉基金：地域福祉の増進に資する各種民間活動の振興を図るための資金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公共施設整備基金を</a:t>
          </a:r>
          <a:r>
            <a:rPr kumimoji="1" lang="en-US" altLang="ja-JP" sz="1100">
              <a:solidFill>
                <a:schemeClr val="dk1"/>
              </a:solidFill>
              <a:effectLst/>
              <a:latin typeface="+mn-lt"/>
              <a:ea typeface="+mn-ea"/>
              <a:cs typeface="+mn-cs"/>
            </a:rPr>
            <a:t>1,826</a:t>
          </a:r>
          <a:r>
            <a:rPr kumimoji="1" lang="ja-JP" altLang="ja-JP" sz="1100">
              <a:solidFill>
                <a:schemeClr val="dk1"/>
              </a:solidFill>
              <a:effectLst/>
              <a:latin typeface="+mn-lt"/>
              <a:ea typeface="+mn-ea"/>
              <a:cs typeface="+mn-cs"/>
            </a:rPr>
            <a:t>百万円積み立て、また各基金の元金及び利子を積み立てたことにより、前年度と比較して</a:t>
          </a:r>
          <a:r>
            <a:rPr kumimoji="1" lang="en-US" altLang="ja-JP" sz="1100">
              <a:solidFill>
                <a:schemeClr val="dk1"/>
              </a:solidFill>
              <a:effectLst/>
              <a:latin typeface="+mn-lt"/>
              <a:ea typeface="+mn-ea"/>
              <a:cs typeface="+mn-cs"/>
            </a:rPr>
            <a:t>1,806</a:t>
          </a:r>
          <a:r>
            <a:rPr kumimoji="1" lang="ja-JP" altLang="ja-JP" sz="1100">
              <a:solidFill>
                <a:schemeClr val="dk1"/>
              </a:solidFill>
              <a:effectLst/>
              <a:latin typeface="+mn-lt"/>
              <a:ea typeface="+mn-ea"/>
              <a:cs typeface="+mn-cs"/>
            </a:rPr>
            <a:t>万円増加しました。</a:t>
          </a:r>
          <a:endParaRPr lang="ja-JP" altLang="ja-JP" sz="1400">
            <a:effectLst/>
          </a:endParaRPr>
        </a:p>
        <a:p>
          <a:r>
            <a:rPr kumimoji="1" lang="ja-JP" altLang="ja-JP" sz="1100">
              <a:solidFill>
                <a:schemeClr val="dk1"/>
              </a:solidFill>
              <a:effectLst/>
              <a:latin typeface="+mn-lt"/>
              <a:ea typeface="+mn-ea"/>
              <a:cs typeface="+mn-cs"/>
            </a:rPr>
            <a:t>　なお、まちづくり振興基金については、運動公園整備事業の財源として取崩したため、減少しています。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公共施設整備基金については、地区センターをはじめとした公共施設の</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必要な費用を確保するために、積み増しする方針です。</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まちづくり振興基金については、ふるさと納税を活用した事業の財源としての運用も今後実施していきます。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基金を取り崩すことなく</a:t>
          </a:r>
          <a:r>
            <a:rPr kumimoji="1" lang="ja-JP" altLang="en-US" sz="1100">
              <a:solidFill>
                <a:schemeClr val="dk1"/>
              </a:solidFill>
              <a:effectLst/>
              <a:latin typeface="+mn-lt"/>
              <a:ea typeface="+mn-ea"/>
              <a:cs typeface="+mn-cs"/>
            </a:rPr>
            <a:t>、決算剰余金を中心に</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た結果</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財政調整基金について、災害</a:t>
          </a:r>
          <a:r>
            <a:rPr kumimoji="1" lang="ja-JP" altLang="en-US" sz="1100">
              <a:solidFill>
                <a:schemeClr val="dk1"/>
              </a:solidFill>
              <a:effectLst/>
              <a:latin typeface="+mn-lt"/>
              <a:ea typeface="+mn-ea"/>
              <a:cs typeface="+mn-cs"/>
            </a:rPr>
            <a:t>、不測の事態への備え</a:t>
          </a:r>
          <a:r>
            <a:rPr kumimoji="1" lang="ja-JP" altLang="ja-JP" sz="1100">
              <a:solidFill>
                <a:schemeClr val="dk1"/>
              </a:solidFill>
              <a:effectLst/>
              <a:latin typeface="+mn-lt"/>
              <a:ea typeface="+mn-ea"/>
              <a:cs typeface="+mn-cs"/>
            </a:rPr>
            <a:t>として</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百万円、予算編成や、新ごみ処理施設建設負担等に備えて一定程度の基金残高を必要としています。</a:t>
          </a:r>
          <a:r>
            <a:rPr kumimoji="1" lang="ja-JP" altLang="en-US" sz="1100">
              <a:solidFill>
                <a:schemeClr val="dk1"/>
              </a:solidFill>
              <a:effectLst/>
              <a:latin typeface="+mn-lt"/>
              <a:ea typeface="+mn-ea"/>
              <a:cs typeface="+mn-cs"/>
            </a:rPr>
            <a:t>類似団体と比較しても十分な残高を確保できています。当面は決算剰余金の最小限の積立てを行い、現状の残高を維持していく方針です。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交付税措置による臨時財政対策債償還基金費分（</a:t>
          </a:r>
          <a:r>
            <a:rPr kumimoji="1" lang="en-US" altLang="ja-JP" sz="1100">
              <a:solidFill>
                <a:schemeClr val="dk1"/>
              </a:solidFill>
              <a:effectLst/>
              <a:latin typeface="+mn-lt"/>
              <a:ea typeface="+mn-ea"/>
              <a:cs typeface="+mn-cs"/>
            </a:rPr>
            <a:t>135</a:t>
          </a:r>
          <a:r>
            <a:rPr kumimoji="1" lang="ja-JP" altLang="en-US" sz="1100">
              <a:solidFill>
                <a:schemeClr val="dk1"/>
              </a:solidFill>
              <a:effectLst/>
              <a:latin typeface="+mn-lt"/>
              <a:ea typeface="+mn-ea"/>
              <a:cs typeface="+mn-cs"/>
            </a:rPr>
            <a:t>百万円）の積立を行ったため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利子分を含め</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当面は交付税措置を要因とした積立・取崩のみの運用となる見込みですが、将来的に公債費負担が増加する際には、</a:t>
          </a:r>
          <a:r>
            <a:rPr kumimoji="1" lang="ja-JP" altLang="ja-JP" sz="1100">
              <a:solidFill>
                <a:schemeClr val="dk1"/>
              </a:solidFill>
              <a:effectLst/>
              <a:latin typeface="+mn-lt"/>
              <a:ea typeface="+mn-ea"/>
              <a:cs typeface="+mn-cs"/>
            </a:rPr>
            <a:t>減債基金の積立てを検討</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財政力指数は、前年比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ポイントの減少となりました。税収を含めた収入は増加傾向にあるものの、社会保障に係る経費が継続的に増加していること、職員の給与改定や物価高騰の影響による需要額の伸びが上回って</a:t>
          </a:r>
          <a:r>
            <a:rPr kumimoji="1" lang="ja-JP" altLang="en-US" sz="1100">
              <a:solidFill>
                <a:schemeClr val="dk1"/>
              </a:solidFill>
              <a:effectLst/>
              <a:latin typeface="+mn-lt"/>
              <a:ea typeface="+mn-ea"/>
              <a:cs typeface="+mn-cs"/>
            </a:rPr>
            <a:t>おり、減少が続いています。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依然として類似団体平均を上回っている状況ではありますが、限られた財源と地域資源を経営的視点で有効活用し、引き続き財政の健全化に努めます。</a:t>
          </a:r>
          <a:endParaRPr lang="ja-JP" altLang="ja-JP" sz="1400">
            <a:effectLst/>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％減少し、改善傾向にあります。主に自立支援給付費、児童手当などの扶助費の増加は継続しているものの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普通交付税や、地方消費税交付金などの一般財源の増加が上回っています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「可児市定員適正化計画」や、公債費の発行抑制により人件費や公債費が抑えられているため類似団体平均を下回ってはいるものの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扶助費を始めとした</a:t>
          </a:r>
          <a:r>
            <a:rPr kumimoji="1" lang="ja-JP" altLang="ja-JP" sz="1100">
              <a:solidFill>
                <a:schemeClr val="dk1"/>
              </a:solidFill>
              <a:effectLst/>
              <a:latin typeface="+mn-lt"/>
              <a:ea typeface="+mn-ea"/>
              <a:cs typeface="+mn-cs"/>
            </a:rPr>
            <a:t>経常経費は依然として</a:t>
          </a:r>
          <a:r>
            <a:rPr kumimoji="1" lang="ja-JP" altLang="en-US" sz="1100">
              <a:solidFill>
                <a:schemeClr val="dk1"/>
              </a:solidFill>
              <a:effectLst/>
              <a:latin typeface="+mn-lt"/>
              <a:ea typeface="+mn-ea"/>
              <a:cs typeface="+mn-cs"/>
            </a:rPr>
            <a:t>増加傾向にあります。</a:t>
          </a:r>
          <a:r>
            <a:rPr kumimoji="1" lang="ja-JP" altLang="ja-JP" sz="1100">
              <a:solidFill>
                <a:schemeClr val="dk1"/>
              </a:solidFill>
              <a:effectLst/>
              <a:latin typeface="+mn-lt"/>
              <a:ea typeface="+mn-ea"/>
              <a:cs typeface="+mn-cs"/>
            </a:rPr>
            <a:t>今後も経常経費の抑制を図るとともに、経常一般財源の確保に努めます。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53022</xdr:rowOff>
    </xdr:from>
    <xdr:to>
      <xdr:col>23</xdr:col>
      <xdr:colOff>133350</xdr:colOff>
      <xdr:row>61</xdr:row>
      <xdr:rowOff>155575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1147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260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72072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2222</xdr:rowOff>
    </xdr:from>
    <xdr:to>
      <xdr:col>23</xdr:col>
      <xdr:colOff>184150</xdr:colOff>
      <xdr:row>61</xdr:row>
      <xdr:rowOff>103822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18749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物件費は、ふるさと応援寄附金経費</a:t>
          </a:r>
          <a:r>
            <a:rPr kumimoji="1" lang="ja-JP" altLang="en-US" sz="1100">
              <a:solidFill>
                <a:schemeClr val="dk1"/>
              </a:solidFill>
              <a:effectLst/>
              <a:latin typeface="+mn-lt"/>
              <a:ea typeface="+mn-ea"/>
              <a:cs typeface="+mn-cs"/>
            </a:rPr>
            <a:t>、予防接種事業費、標準化・ガバメントクラウド移行業務等により増額。</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、給与水準の向上や</a:t>
          </a:r>
          <a:r>
            <a:rPr kumimoji="1" lang="ja-JP" altLang="en-US" sz="1100">
              <a:solidFill>
                <a:schemeClr val="dk1"/>
              </a:solidFill>
              <a:effectLst/>
              <a:latin typeface="+mn-lt"/>
              <a:ea typeface="+mn-ea"/>
              <a:cs typeface="+mn-cs"/>
            </a:rPr>
            <a:t>会計年度任用</a:t>
          </a:r>
          <a:r>
            <a:rPr kumimoji="1" lang="ja-JP" altLang="ja-JP" sz="1100">
              <a:solidFill>
                <a:schemeClr val="dk1"/>
              </a:solidFill>
              <a:effectLst/>
              <a:latin typeface="+mn-lt"/>
              <a:ea typeface="+mn-ea"/>
              <a:cs typeface="+mn-cs"/>
            </a:rPr>
            <a:t>職員の</a:t>
          </a:r>
          <a:r>
            <a:rPr kumimoji="1" lang="ja-JP" altLang="en-US" sz="1100">
              <a:solidFill>
                <a:schemeClr val="dk1"/>
              </a:solidFill>
              <a:effectLst/>
              <a:latin typeface="+mn-lt"/>
              <a:ea typeface="+mn-ea"/>
              <a:cs typeface="+mn-cs"/>
            </a:rPr>
            <a:t>勤勉手当の支給開始等により</a:t>
          </a:r>
          <a:r>
            <a:rPr kumimoji="1" lang="ja-JP" altLang="ja-JP" sz="1100">
              <a:solidFill>
                <a:schemeClr val="dk1"/>
              </a:solidFill>
              <a:effectLst/>
              <a:latin typeface="+mn-lt"/>
              <a:ea typeface="+mn-ea"/>
              <a:cs typeface="+mn-cs"/>
            </a:rPr>
            <a:t>増加したため、全体で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増加となりました。</a:t>
          </a:r>
          <a:endParaRPr lang="ja-JP" altLang="ja-JP" sz="1400">
            <a:effectLst/>
          </a:endParaRPr>
        </a:p>
        <a:p>
          <a:r>
            <a:rPr kumimoji="1" lang="ja-JP" altLang="ja-JP" sz="1100">
              <a:solidFill>
                <a:schemeClr val="dk1"/>
              </a:solidFill>
              <a:effectLst/>
              <a:latin typeface="+mn-lt"/>
              <a:ea typeface="+mn-ea"/>
              <a:cs typeface="+mn-cs"/>
            </a:rPr>
            <a:t>ごみ処理や消防業務を一部事務組合で行っていることや、人口に対する職員数が少ない等の要因により、類似団体平均と比較して低い水準にあります。引き続き、施設管理や維持管理等の経常的経費の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10113</xdr:rowOff>
    </xdr:from>
    <xdr:to>
      <xdr:col>23</xdr:col>
      <xdr:colOff>133350</xdr:colOff>
      <xdr:row>88</xdr:row>
      <xdr:rowOff>141999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69013"/>
          <a:ext cx="0" cy="1160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114076</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141999</xdr:rowOff>
    </xdr:from>
    <xdr:to>
      <xdr:col>24</xdr:col>
      <xdr:colOff>12700</xdr:colOff>
      <xdr:row>88</xdr:row>
      <xdr:rowOff>141999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96490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10113</xdr:rowOff>
    </xdr:from>
    <xdr:to>
      <xdr:col>24</xdr:col>
      <xdr:colOff>12700</xdr:colOff>
      <xdr:row>82</xdr:row>
      <xdr:rowOff>10113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6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119735</xdr:rowOff>
    </xdr:from>
    <xdr:to>
      <xdr:col>23</xdr:col>
      <xdr:colOff>133350</xdr:colOff>
      <xdr:row>82</xdr:row>
      <xdr:rowOff>26026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07185"/>
          <a:ext cx="838200" cy="7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55718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86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83641</xdr:rowOff>
    </xdr:from>
    <xdr:to>
      <xdr:col>23</xdr:col>
      <xdr:colOff>184150</xdr:colOff>
      <xdr:row>84</xdr:row>
      <xdr:rowOff>13791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117177</xdr:rowOff>
    </xdr:from>
    <xdr:to>
      <xdr:col>19</xdr:col>
      <xdr:colOff>133350</xdr:colOff>
      <xdr:row>81</xdr:row>
      <xdr:rowOff>119735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04627"/>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21760</xdr:rowOff>
    </xdr:from>
    <xdr:to>
      <xdr:col>19</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108137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117177</xdr:rowOff>
    </xdr:from>
    <xdr:to>
      <xdr:col>15</xdr:col>
      <xdr:colOff>82550</xdr:colOff>
      <xdr:row>81</xdr:row>
      <xdr:rowOff>118763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004627"/>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23848</xdr:rowOff>
    </xdr:from>
    <xdr:to>
      <xdr:col>15</xdr:col>
      <xdr:colOff>133350</xdr:colOff>
      <xdr:row>83</xdr:row>
      <xdr:rowOff>125448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110225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4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104546</xdr:rowOff>
    </xdr:from>
    <xdr:to>
      <xdr:col>11</xdr:col>
      <xdr:colOff>31750</xdr:colOff>
      <xdr:row>81</xdr:row>
      <xdr:rowOff>118763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91996"/>
          <a:ext cx="8890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163850</xdr:rowOff>
    </xdr:from>
    <xdr:to>
      <xdr:col>11</xdr:col>
      <xdr:colOff>82550</xdr:colOff>
      <xdr:row>83</xdr:row>
      <xdr:rowOff>94000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78777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122920</xdr:rowOff>
    </xdr:from>
    <xdr:to>
      <xdr:col>7</xdr:col>
      <xdr:colOff>31750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146676</xdr:rowOff>
    </xdr:from>
    <xdr:to>
      <xdr:col>23</xdr:col>
      <xdr:colOff>184150</xdr:colOff>
      <xdr:row>82</xdr:row>
      <xdr:rowOff>76826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67953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68935</xdr:rowOff>
    </xdr:from>
    <xdr:to>
      <xdr:col>19</xdr:col>
      <xdr:colOff>184150</xdr:colOff>
      <xdr:row>81</xdr:row>
      <xdr:rowOff>170535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9262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2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66377</xdr:rowOff>
    </xdr:from>
    <xdr:to>
      <xdr:col>15</xdr:col>
      <xdr:colOff>133350</xdr:colOff>
      <xdr:row>81</xdr:row>
      <xdr:rowOff>167977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2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67963</xdr:rowOff>
    </xdr:from>
    <xdr:to>
      <xdr:col>11</xdr:col>
      <xdr:colOff>82550</xdr:colOff>
      <xdr:row>81</xdr:row>
      <xdr:rowOff>169563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2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53746</xdr:rowOff>
    </xdr:from>
    <xdr:to>
      <xdr:col>7</xdr:col>
      <xdr:colOff>31750</xdr:colOff>
      <xdr:row>81</xdr:row>
      <xdr:rowOff>155346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1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類似団体とほぼ同水準を保っています。今後も人事考課制度に基づく能力・業績に応じた昇給・昇格管理を継続して行い、国の水準と均衡を図るよう適正な給与管理に努めます。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85</xdr:row>
      <xdr:rowOff>100693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49879"/>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134257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4498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「可児市定員適正化計画」に基づ</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、適正な職員の定数管理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類似団体や全国平均と比較し、いずれも非常に低い水準を保っています。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116659</xdr:rowOff>
    </xdr:from>
    <xdr:to>
      <xdr:col>81</xdr:col>
      <xdr:colOff>44450</xdr:colOff>
      <xdr:row>58</xdr:row>
      <xdr:rowOff>121829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60759"/>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111488</xdr:rowOff>
    </xdr:from>
    <xdr:to>
      <xdr:col>77</xdr:col>
      <xdr:colOff>44450</xdr:colOff>
      <xdr:row>58</xdr:row>
      <xdr:rowOff>116659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111488</xdr:rowOff>
    </xdr:from>
    <xdr:to>
      <xdr:col>72</xdr:col>
      <xdr:colOff>203200</xdr:colOff>
      <xdr:row>58</xdr:row>
      <xdr:rowOff>116659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111488</xdr:rowOff>
    </xdr:from>
    <xdr:to>
      <xdr:col>68</xdr:col>
      <xdr:colOff>152400</xdr:colOff>
      <xdr:row>58</xdr:row>
      <xdr:rowOff>116659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71029</xdr:rowOff>
    </xdr:from>
    <xdr:to>
      <xdr:col>81</xdr:col>
      <xdr:colOff>95250</xdr:colOff>
      <xdr:row>59</xdr:row>
      <xdr:rowOff>1179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163756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65859</xdr:rowOff>
    </xdr:from>
    <xdr:to>
      <xdr:col>77</xdr:col>
      <xdr:colOff>95250</xdr:colOff>
      <xdr:row>58</xdr:row>
      <xdr:rowOff>167459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6186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78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60688</xdr:rowOff>
    </xdr:from>
    <xdr:to>
      <xdr:col>73</xdr:col>
      <xdr:colOff>44450</xdr:colOff>
      <xdr:row>58</xdr:row>
      <xdr:rowOff>162288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65859</xdr:rowOff>
    </xdr:from>
    <xdr:to>
      <xdr:col>68</xdr:col>
      <xdr:colOff>203200</xdr:colOff>
      <xdr:row>58</xdr:row>
      <xdr:rowOff>167459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60688</xdr:rowOff>
    </xdr:from>
    <xdr:to>
      <xdr:col>64</xdr:col>
      <xdr:colOff>152400</xdr:colOff>
      <xdr:row>58</xdr:row>
      <xdr:rowOff>162288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一般会計の元利償還金の減少</a:t>
          </a:r>
          <a:r>
            <a:rPr kumimoji="1" lang="ja-JP" altLang="en-US" sz="1100">
              <a:solidFill>
                <a:schemeClr val="dk1"/>
              </a:solidFill>
              <a:effectLst/>
              <a:latin typeface="+mn-lt"/>
              <a:ea typeface="+mn-ea"/>
              <a:cs typeface="+mn-cs"/>
            </a:rPr>
            <a:t>、下水道事業会計における公営企業債の償還終了に伴う繰出金の減少により、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現状は</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・公営企業繰出金の額を</a:t>
          </a:r>
          <a:r>
            <a:rPr kumimoji="1" lang="ja-JP" altLang="ja-JP" sz="1100">
              <a:solidFill>
                <a:schemeClr val="dk1"/>
              </a:solidFill>
              <a:effectLst/>
              <a:latin typeface="+mn-lt"/>
              <a:ea typeface="+mn-ea"/>
              <a:cs typeface="+mn-cs"/>
            </a:rPr>
            <a:t>特定財源</a:t>
          </a:r>
          <a:r>
            <a:rPr kumimoji="1" lang="ja-JP" altLang="en-US" sz="1100">
              <a:solidFill>
                <a:schemeClr val="dk1"/>
              </a:solidFill>
              <a:effectLst/>
              <a:latin typeface="+mn-lt"/>
              <a:ea typeface="+mn-ea"/>
              <a:cs typeface="+mn-cs"/>
            </a:rPr>
            <a:t>・交付税措置額が上回っているため、マイナス数値（良好な水準）となっています。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38</xdr:row>
      <xdr:rowOff>3387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43805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67733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5184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115994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115994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63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136330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3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引き続き比率は算定されていません。地方債現在高や公営企業債等繰入見込額などの将来負担額に対して、基金等の充当可能財源が上回っているためです。今後も、景気動向や将来世代との負担の平準化という地方債の役割を勘案した地方債発行額の管理とともに、計画的な基金の管理により、将来への負担の軽減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の経常収支比率は、ごみ処理や消防業務を一部事務組合で行っていることや、人口に対する職員数が少ない等の要因により、類似団体平均と比較して低い水準を推移しており、良好な状態を維持しています。今後も「可児市定員適正化計画」に基づき、職員数を適正に管理し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35</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34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85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62501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163068</xdr:rowOff>
    </xdr:from>
    <xdr:to>
      <xdr:col>20</xdr:col>
      <xdr:colOff>38100</xdr:colOff>
      <xdr:row>35</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103395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158496</xdr:rowOff>
    </xdr:from>
    <xdr:to>
      <xdr:col>15</xdr:col>
      <xdr:colOff>149225</xdr:colOff>
      <xdr:row>35</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物件費の経常収支比率は、</a:t>
          </a:r>
          <a:r>
            <a:rPr kumimoji="1" lang="ja-JP" altLang="en-US" sz="1100">
              <a:solidFill>
                <a:schemeClr val="dk1"/>
              </a:solidFill>
              <a:effectLst/>
              <a:latin typeface="+mn-lt"/>
              <a:ea typeface="+mn-ea"/>
              <a:cs typeface="+mn-cs"/>
            </a:rPr>
            <a:t>予防接種委託料等の増加のほか、物価高騰の影響を受け、</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となり、依然として類似団体平均を上回っています。</a:t>
          </a:r>
          <a:r>
            <a:rPr kumimoji="1" lang="ja-JP" altLang="en-US" sz="1100">
              <a:solidFill>
                <a:schemeClr val="dk1"/>
              </a:solidFill>
              <a:effectLst/>
              <a:latin typeface="+mn-lt"/>
              <a:ea typeface="+mn-ea"/>
              <a:cs typeface="+mn-cs"/>
            </a:rPr>
            <a:t>物価高騰による経費増加は避けられませんが、</a:t>
          </a:r>
          <a:r>
            <a:rPr kumimoji="1" lang="ja-JP" altLang="ja-JP" sz="1100">
              <a:solidFill>
                <a:schemeClr val="dk1"/>
              </a:solidFill>
              <a:effectLst/>
              <a:latin typeface="+mn-lt"/>
              <a:ea typeface="+mn-ea"/>
              <a:cs typeface="+mn-cs"/>
            </a:rPr>
            <a:t>維持関係経費</a:t>
          </a:r>
          <a:r>
            <a:rPr kumimoji="1" lang="ja-JP" altLang="en-US" sz="1100">
              <a:solidFill>
                <a:schemeClr val="dk1"/>
              </a:solidFill>
              <a:effectLst/>
              <a:latin typeface="+mn-lt"/>
              <a:ea typeface="+mn-ea"/>
              <a:cs typeface="+mn-cs"/>
            </a:rPr>
            <a:t>の見直し、</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の活用による経費削減</a:t>
          </a:r>
          <a:r>
            <a:rPr kumimoji="1" lang="ja-JP" altLang="ja-JP" sz="1100">
              <a:solidFill>
                <a:schemeClr val="dk1"/>
              </a:solidFill>
              <a:effectLst/>
              <a:latin typeface="+mn-lt"/>
              <a:ea typeface="+mn-ea"/>
              <a:cs typeface="+mn-cs"/>
            </a:rPr>
            <a:t>を図り、抑制に努めます。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94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扶助費の経常収支比率は、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ポイント増となりました。</a:t>
          </a:r>
          <a:r>
            <a:rPr kumimoji="1" lang="ja-JP" altLang="ja-JP" sz="1100">
              <a:solidFill>
                <a:schemeClr val="dk1"/>
              </a:solidFill>
              <a:effectLst/>
              <a:latin typeface="+mn-lt"/>
              <a:ea typeface="+mn-ea"/>
              <a:cs typeface="+mn-cs"/>
            </a:rPr>
            <a:t>自立支援給付費の増加や高齢化の進行による扶助費の増加は避けられない状況が</a:t>
          </a:r>
          <a:r>
            <a:rPr kumimoji="1" lang="ja-JP" altLang="en-US" sz="1100">
              <a:solidFill>
                <a:schemeClr val="dk1"/>
              </a:solidFill>
              <a:effectLst/>
              <a:latin typeface="+mn-lt"/>
              <a:ea typeface="+mn-ea"/>
              <a:cs typeface="+mn-cs"/>
            </a:rPr>
            <a:t>続いています</a:t>
          </a:r>
          <a:r>
            <a:rPr kumimoji="1" lang="ja-JP" altLang="ja-JP" sz="1100">
              <a:solidFill>
                <a:schemeClr val="dk1"/>
              </a:solidFill>
              <a:effectLst/>
              <a:latin typeface="+mn-lt"/>
              <a:ea typeface="+mn-ea"/>
              <a:cs typeface="+mn-cs"/>
            </a:rPr>
            <a:t>。資格審査等の適正化や各種手当の見直しを進め、上昇傾向に歯止めをかけるよう努めます。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人件費、公債費の比率が低い分、扶助費については相対的に</a:t>
          </a:r>
          <a:r>
            <a:rPr kumimoji="1" lang="ja-JP" altLang="ja-JP" sz="1100">
              <a:solidFill>
                <a:schemeClr val="dk1"/>
              </a:solidFill>
              <a:effectLst/>
              <a:latin typeface="+mn-lt"/>
              <a:ea typeface="+mn-ea"/>
              <a:cs typeface="+mn-cs"/>
            </a:rPr>
            <a:t>類似団体平均を上回っています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55</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の経常収支比率については、被保険者数の増加に伴い、介護保険特別会計や後期高齢者医療事業への繰出金が増加しているため、依然として類似団体平均を上回っています。今後も、保険料やサービスの適正化を図るなど、普通会計の負担を減らす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6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9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5443</xdr:rowOff>
    </xdr:from>
    <xdr:to>
      <xdr:col>65</xdr:col>
      <xdr:colOff>53975</xdr:colOff>
      <xdr:row>60</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91820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補助費等の経常収支比率については、前年度から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ポイント減少しました。</a:t>
          </a:r>
          <a:r>
            <a:rPr kumimoji="1" lang="ja-JP" altLang="en-US" sz="1100">
              <a:solidFill>
                <a:schemeClr val="dk1"/>
              </a:solidFill>
              <a:effectLst/>
              <a:latin typeface="+mn-lt"/>
              <a:ea typeface="+mn-ea"/>
              <a:cs typeface="+mn-cs"/>
            </a:rPr>
            <a:t>公営企業債の償還終了に伴い、下水道事業への負担金が減少したことが主な要因です。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ごみ処理や消防業務等の一部事務組合への負担金が含まれているため、類似団体平均を上回っています。今後も、企業会計および一部事務組合の事業について、見直し等を図りながら、事業費の抑制に努め</a:t>
          </a:r>
          <a:r>
            <a:rPr kumimoji="1" lang="ja-JP" altLang="en-US" sz="1100">
              <a:solidFill>
                <a:schemeClr val="dk1"/>
              </a:solidFill>
              <a:effectLst/>
              <a:latin typeface="+mn-lt"/>
              <a:ea typeface="+mn-ea"/>
              <a:cs typeface="+mn-cs"/>
            </a:rPr>
            <a:t>ます。</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14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1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公債費の経常収支比率は</a:t>
          </a:r>
          <a:r>
            <a:rPr kumimoji="1" lang="ja-JP" altLang="en-US" sz="1100">
              <a:solidFill>
                <a:schemeClr val="dk1"/>
              </a:solidFill>
              <a:effectLst/>
              <a:latin typeface="+mn-lt"/>
              <a:ea typeface="+mn-ea"/>
              <a:cs typeface="+mn-cs"/>
            </a:rPr>
            <a:t>、公債費の減少に伴い、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ポイントの減となりました。</a:t>
          </a:r>
          <a:r>
            <a:rPr kumimoji="1" lang="ja-JP" altLang="ja-JP" sz="1100">
              <a:solidFill>
                <a:schemeClr val="dk1"/>
              </a:solidFill>
              <a:effectLst/>
              <a:latin typeface="+mn-lt"/>
              <a:ea typeface="+mn-ea"/>
              <a:cs typeface="+mn-cs"/>
            </a:rPr>
            <a:t>依然として類似団体平均を下回っています。地方債発行に際しては、交付税算定に有利な地方債を活用し、実質的な公債費負担が増加しないように努めています。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6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44704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52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108713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96774</xdr:rowOff>
    </xdr:from>
    <xdr:to>
      <xdr:col>24</xdr:col>
      <xdr:colOff>76200</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公債費以外の経常収支比率については、</a:t>
          </a:r>
          <a:r>
            <a:rPr kumimoji="1" lang="ja-JP" altLang="en-US" sz="1100">
              <a:solidFill>
                <a:schemeClr val="dk1"/>
              </a:solidFill>
              <a:effectLst/>
              <a:latin typeface="+mn-lt"/>
              <a:ea typeface="+mn-ea"/>
              <a:cs typeface="+mn-cs"/>
            </a:rPr>
            <a:t>扶助費や</a:t>
          </a:r>
          <a:r>
            <a:rPr kumimoji="1" lang="ja-JP" altLang="ja-JP" sz="1100">
              <a:solidFill>
                <a:schemeClr val="dk1"/>
              </a:solidFill>
              <a:effectLst/>
              <a:latin typeface="+mn-lt"/>
              <a:ea typeface="+mn-ea"/>
              <a:cs typeface="+mn-cs"/>
            </a:rPr>
            <a:t>、医療３会計（国民健康保険、後期高齢者医療、介護保険）への繰出金</a:t>
          </a:r>
          <a:r>
            <a:rPr kumimoji="1" lang="ja-JP" altLang="en-US" sz="1100">
              <a:solidFill>
                <a:schemeClr val="dk1"/>
              </a:solidFill>
              <a:effectLst/>
              <a:latin typeface="+mn-lt"/>
              <a:ea typeface="+mn-ea"/>
              <a:cs typeface="+mn-cs"/>
            </a:rPr>
            <a:t>などの増により経費全体は増加したものの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普通交付税、地方消費税交付金などの経常一般財源の増加が上回ったため、前年度から</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ポイント減となり、類似団体平均を下回りました</a:t>
          </a:r>
          <a:r>
            <a:rPr kumimoji="1" lang="ja-JP" altLang="ja-JP" sz="1100">
              <a:solidFill>
                <a:schemeClr val="dk1"/>
              </a:solidFill>
              <a:effectLst/>
              <a:latin typeface="+mn-lt"/>
              <a:ea typeface="+mn-ea"/>
              <a:cs typeface="+mn-cs"/>
            </a:rPr>
            <a:t>。今後も限られた財源を有効活用し、持続可能な市政運営を推進していきます。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743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75</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4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04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657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170020</xdr:rowOff>
    </xdr:from>
    <xdr:to>
      <xdr:col>29</xdr:col>
      <xdr:colOff>127000</xdr:colOff>
      <xdr:row>19</xdr:row>
      <xdr:rowOff>52030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3595"/>
          <a:ext cx="0" cy="12536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24107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52030</xdr:rowOff>
    </xdr:from>
    <xdr:to>
      <xdr:col>30</xdr:col>
      <xdr:colOff>25400</xdr:colOff>
      <xdr:row>19</xdr:row>
      <xdr:rowOff>52030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57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170020</xdr:rowOff>
    </xdr:from>
    <xdr:to>
      <xdr:col>30</xdr:col>
      <xdr:colOff>25400</xdr:colOff>
      <xdr:row>11</xdr:row>
      <xdr:rowOff>170020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3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10686</xdr:rowOff>
    </xdr:from>
    <xdr:to>
      <xdr:col>29</xdr:col>
      <xdr:colOff>127000</xdr:colOff>
      <xdr:row>19</xdr:row>
      <xdr:rowOff>86042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5861"/>
          <a:ext cx="647700" cy="75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156890</xdr:rowOff>
    </xdr:from>
    <xdr:to>
      <xdr:col>29</xdr:col>
      <xdr:colOff>177800</xdr:colOff>
      <xdr:row>16</xdr:row>
      <xdr:rowOff>87040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86042</xdr:rowOff>
    </xdr:from>
    <xdr:to>
      <xdr:col>26</xdr:col>
      <xdr:colOff>50800</xdr:colOff>
      <xdr:row>19</xdr:row>
      <xdr:rowOff>101212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1217"/>
          <a:ext cx="698500" cy="1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89404</xdr:rowOff>
    </xdr:from>
    <xdr:to>
      <xdr:col>26</xdr:col>
      <xdr:colOff>101600</xdr:colOff>
      <xdr:row>17</xdr:row>
      <xdr:rowOff>19554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0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29731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4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94909</xdr:rowOff>
    </xdr:from>
    <xdr:to>
      <xdr:col>22</xdr:col>
      <xdr:colOff>114300</xdr:colOff>
      <xdr:row>19</xdr:row>
      <xdr:rowOff>101212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00084"/>
          <a:ext cx="698500" cy="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119351</xdr:rowOff>
    </xdr:from>
    <xdr:to>
      <xdr:col>22</xdr:col>
      <xdr:colOff>165100</xdr:colOff>
      <xdr:row>17</xdr:row>
      <xdr:rowOff>49501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0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59678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7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79854</xdr:rowOff>
    </xdr:from>
    <xdr:to>
      <xdr:col>18</xdr:col>
      <xdr:colOff>177800</xdr:colOff>
      <xdr:row>19</xdr:row>
      <xdr:rowOff>94909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5029"/>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131908</xdr:rowOff>
    </xdr:from>
    <xdr:to>
      <xdr:col>19</xdr:col>
      <xdr:colOff>38100</xdr:colOff>
      <xdr:row>17</xdr:row>
      <xdr:rowOff>62058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2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156058</xdr:rowOff>
    </xdr:from>
    <xdr:to>
      <xdr:col>15</xdr:col>
      <xdr:colOff>101600</xdr:colOff>
      <xdr:row>17</xdr:row>
      <xdr:rowOff>86208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96385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131336</xdr:rowOff>
    </xdr:from>
    <xdr:to>
      <xdr:col>29</xdr:col>
      <xdr:colOff>177800</xdr:colOff>
      <xdr:row>19</xdr:row>
      <xdr:rowOff>61486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39913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35242</xdr:rowOff>
    </xdr:from>
    <xdr:to>
      <xdr:col>26</xdr:col>
      <xdr:colOff>101600</xdr:colOff>
      <xdr:row>19</xdr:row>
      <xdr:rowOff>136842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121619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6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50412</xdr:rowOff>
    </xdr:from>
    <xdr:to>
      <xdr:col>22</xdr:col>
      <xdr:colOff>165100</xdr:colOff>
      <xdr:row>19</xdr:row>
      <xdr:rowOff>152012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136789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44109</xdr:rowOff>
    </xdr:from>
    <xdr:to>
      <xdr:col>19</xdr:col>
      <xdr:colOff>38100</xdr:colOff>
      <xdr:row>19</xdr:row>
      <xdr:rowOff>145709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130486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29054</xdr:rowOff>
    </xdr:from>
    <xdr:to>
      <xdr:col>15</xdr:col>
      <xdr:colOff>101600</xdr:colOff>
      <xdr:row>19</xdr:row>
      <xdr:rowOff>130654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115431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339913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260045</xdr:rowOff>
    </xdr:from>
    <xdr:to>
      <xdr:col>29</xdr:col>
      <xdr:colOff>127000</xdr:colOff>
      <xdr:row>37</xdr:row>
      <xdr:rowOff>329736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384745"/>
          <a:ext cx="647700" cy="69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227160</xdr:rowOff>
    </xdr:from>
    <xdr:to>
      <xdr:col>26</xdr:col>
      <xdr:colOff>50800</xdr:colOff>
      <xdr:row>37</xdr:row>
      <xdr:rowOff>260045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351860"/>
          <a:ext cx="698500" cy="3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138920</xdr:rowOff>
    </xdr:from>
    <xdr:to>
      <xdr:col>22</xdr:col>
      <xdr:colOff>114300</xdr:colOff>
      <xdr:row>37</xdr:row>
      <xdr:rowOff>227160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63620"/>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130397</xdr:rowOff>
    </xdr:from>
    <xdr:to>
      <xdr:col>18</xdr:col>
      <xdr:colOff>177800</xdr:colOff>
      <xdr:row>37</xdr:row>
      <xdr:rowOff>138920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255097"/>
          <a:ext cx="698500" cy="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278936</xdr:rowOff>
    </xdr:from>
    <xdr:to>
      <xdr:col>29</xdr:col>
      <xdr:colOff>177800</xdr:colOff>
      <xdr:row>38</xdr:row>
      <xdr:rowOff>37636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0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187513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1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209245</xdr:rowOff>
    </xdr:from>
    <xdr:to>
      <xdr:col>26</xdr:col>
      <xdr:colOff>101600</xdr:colOff>
      <xdr:row>37</xdr:row>
      <xdr:rowOff>310845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295622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42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176360</xdr:rowOff>
    </xdr:from>
    <xdr:to>
      <xdr:col>22</xdr:col>
      <xdr:colOff>165100</xdr:colOff>
      <xdr:row>37</xdr:row>
      <xdr:rowOff>277960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0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262737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8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88120</xdr:rowOff>
    </xdr:from>
    <xdr:to>
      <xdr:col>19</xdr:col>
      <xdr:colOff>38100</xdr:colOff>
      <xdr:row>37</xdr:row>
      <xdr:rowOff>189720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1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174497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9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79597</xdr:rowOff>
    </xdr:from>
    <xdr:to>
      <xdr:col>15</xdr:col>
      <xdr:colOff>101600</xdr:colOff>
      <xdr:row>37</xdr:row>
      <xdr:rowOff>181197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0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165974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9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112333</xdr:rowOff>
    </xdr:from>
    <xdr:to>
      <xdr:col>24</xdr:col>
      <xdr:colOff>63500</xdr:colOff>
      <xdr:row>39</xdr:row>
      <xdr:rowOff>5462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7433"/>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5462</xdr:rowOff>
    </xdr:from>
    <xdr:to>
      <xdr:col>19</xdr:col>
      <xdr:colOff>177800</xdr:colOff>
      <xdr:row>39</xdr:row>
      <xdr:rowOff>8761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2012"/>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8761</xdr:rowOff>
    </xdr:from>
    <xdr:to>
      <xdr:col>15</xdr:col>
      <xdr:colOff>50800</xdr:colOff>
      <xdr:row>39</xdr:row>
      <xdr:rowOff>13823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531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2981</xdr:rowOff>
    </xdr:from>
    <xdr:to>
      <xdr:col>10</xdr:col>
      <xdr:colOff>114300</xdr:colOff>
      <xdr:row>39</xdr:row>
      <xdr:rowOff>13823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89531"/>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61533</xdr:rowOff>
    </xdr:from>
    <xdr:to>
      <xdr:col>24</xdr:col>
      <xdr:colOff>114300</xdr:colOff>
      <xdr:row>38</xdr:row>
      <xdr:rowOff>163133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147910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126112</xdr:rowOff>
    </xdr:from>
    <xdr:to>
      <xdr:col>20</xdr:col>
      <xdr:colOff>38100</xdr:colOff>
      <xdr:row>39</xdr:row>
      <xdr:rowOff>56262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47389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129411</xdr:rowOff>
    </xdr:from>
    <xdr:to>
      <xdr:col>15</xdr:col>
      <xdr:colOff>101600</xdr:colOff>
      <xdr:row>39</xdr:row>
      <xdr:rowOff>59561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50688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134473</xdr:rowOff>
    </xdr:from>
    <xdr:to>
      <xdr:col>10</xdr:col>
      <xdr:colOff>165100</xdr:colOff>
      <xdr:row>39</xdr:row>
      <xdr:rowOff>64623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55750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123631</xdr:rowOff>
    </xdr:from>
    <xdr:to>
      <xdr:col>6</xdr:col>
      <xdr:colOff>38100</xdr:colOff>
      <xdr:row>39</xdr:row>
      <xdr:rowOff>53781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44908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84313</xdr:rowOff>
    </xdr:from>
    <xdr:to>
      <xdr:col>24</xdr:col>
      <xdr:colOff>63500</xdr:colOff>
      <xdr:row>58</xdr:row>
      <xdr:rowOff>4815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56963"/>
          <a:ext cx="838200" cy="9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164846</xdr:rowOff>
    </xdr:from>
    <xdr:to>
      <xdr:col>19</xdr:col>
      <xdr:colOff>177800</xdr:colOff>
      <xdr:row>58</xdr:row>
      <xdr:rowOff>4815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37496"/>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163224</xdr:rowOff>
    </xdr:from>
    <xdr:to>
      <xdr:col>15</xdr:col>
      <xdr:colOff>50800</xdr:colOff>
      <xdr:row>57</xdr:row>
      <xdr:rowOff>164846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35874"/>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163224</xdr:rowOff>
    </xdr:from>
    <xdr:to>
      <xdr:col>10</xdr:col>
      <xdr:colOff>114300</xdr:colOff>
      <xdr:row>58</xdr:row>
      <xdr:rowOff>27501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5874"/>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33513</xdr:rowOff>
    </xdr:from>
    <xdr:to>
      <xdr:col>24</xdr:col>
      <xdr:colOff>114300</xdr:colOff>
      <xdr:row>57</xdr:row>
      <xdr:rowOff>135113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11940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8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125465</xdr:rowOff>
    </xdr:from>
    <xdr:to>
      <xdr:col>20</xdr:col>
      <xdr:colOff>38100</xdr:colOff>
      <xdr:row>58</xdr:row>
      <xdr:rowOff>55615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46742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114046</xdr:rowOff>
    </xdr:from>
    <xdr:to>
      <xdr:col>15</xdr:col>
      <xdr:colOff>101600</xdr:colOff>
      <xdr:row>58</xdr:row>
      <xdr:rowOff>44196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35323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112424</xdr:rowOff>
    </xdr:from>
    <xdr:to>
      <xdr:col>10</xdr:col>
      <xdr:colOff>165100</xdr:colOff>
      <xdr:row>58</xdr:row>
      <xdr:rowOff>42574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33701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148151</xdr:rowOff>
    </xdr:from>
    <xdr:to>
      <xdr:col>6</xdr:col>
      <xdr:colOff>38100</xdr:colOff>
      <xdr:row>58</xdr:row>
      <xdr:rowOff>78301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69428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1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121755</xdr:rowOff>
    </xdr:from>
    <xdr:to>
      <xdr:col>24</xdr:col>
      <xdr:colOff>63500</xdr:colOff>
      <xdr:row>78</xdr:row>
      <xdr:rowOff>125374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94855"/>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125374</xdr:rowOff>
    </xdr:from>
    <xdr:to>
      <xdr:col>19</xdr:col>
      <xdr:colOff>177800</xdr:colOff>
      <xdr:row>78</xdr:row>
      <xdr:rowOff>150254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8474"/>
          <a:ext cx="88900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142977</xdr:rowOff>
    </xdr:from>
    <xdr:to>
      <xdr:col>15</xdr:col>
      <xdr:colOff>50800</xdr:colOff>
      <xdr:row>78</xdr:row>
      <xdr:rowOff>150254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1607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140043</xdr:rowOff>
    </xdr:from>
    <xdr:to>
      <xdr:col>10</xdr:col>
      <xdr:colOff>114300</xdr:colOff>
      <xdr:row>78</xdr:row>
      <xdr:rowOff>142977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314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70955</xdr:rowOff>
    </xdr:from>
    <xdr:to>
      <xdr:col>24</xdr:col>
      <xdr:colOff>114300</xdr:colOff>
      <xdr:row>79</xdr:row>
      <xdr:rowOff>1105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157332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74574</xdr:rowOff>
    </xdr:from>
    <xdr:to>
      <xdr:col>20</xdr:col>
      <xdr:colOff>38100</xdr:colOff>
      <xdr:row>79</xdr:row>
      <xdr:rowOff>4724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167301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99454</xdr:rowOff>
    </xdr:from>
    <xdr:to>
      <xdr:col>15</xdr:col>
      <xdr:colOff>101600</xdr:colOff>
      <xdr:row>79</xdr:row>
      <xdr:rowOff>29604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20731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92177</xdr:rowOff>
    </xdr:from>
    <xdr:to>
      <xdr:col>10</xdr:col>
      <xdr:colOff>165100</xdr:colOff>
      <xdr:row>79</xdr:row>
      <xdr:rowOff>22327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13454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89243</xdr:rowOff>
    </xdr:from>
    <xdr:to>
      <xdr:col>6</xdr:col>
      <xdr:colOff>38100</xdr:colOff>
      <xdr:row>79</xdr:row>
      <xdr:rowOff>19393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10520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96444</xdr:rowOff>
    </xdr:from>
    <xdr:to>
      <xdr:col>24</xdr:col>
      <xdr:colOff>63500</xdr:colOff>
      <xdr:row>97</xdr:row>
      <xdr:rowOff>45086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55644"/>
          <a:ext cx="8382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45086</xdr:rowOff>
    </xdr:from>
    <xdr:to>
      <xdr:col>19</xdr:col>
      <xdr:colOff>177800</xdr:colOff>
      <xdr:row>97</xdr:row>
      <xdr:rowOff>101067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5736"/>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135661</xdr:rowOff>
    </xdr:from>
    <xdr:to>
      <xdr:col>15</xdr:col>
      <xdr:colOff>50800</xdr:colOff>
      <xdr:row>97</xdr:row>
      <xdr:rowOff>101067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4861"/>
          <a:ext cx="889000" cy="1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135661</xdr:rowOff>
    </xdr:from>
    <xdr:to>
      <xdr:col>10</xdr:col>
      <xdr:colOff>114300</xdr:colOff>
      <xdr:row>98</xdr:row>
      <xdr:rowOff>62700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4861"/>
          <a:ext cx="889000" cy="2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45644</xdr:rowOff>
    </xdr:from>
    <xdr:to>
      <xdr:col>24</xdr:col>
      <xdr:colOff>114300</xdr:colOff>
      <xdr:row>96</xdr:row>
      <xdr:rowOff>147244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24071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165736</xdr:rowOff>
    </xdr:from>
    <xdr:to>
      <xdr:col>20</xdr:col>
      <xdr:colOff>38100</xdr:colOff>
      <xdr:row>97</xdr:row>
      <xdr:rowOff>95886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87013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50267</xdr:rowOff>
    </xdr:from>
    <xdr:to>
      <xdr:col>15</xdr:col>
      <xdr:colOff>101600</xdr:colOff>
      <xdr:row>97</xdr:row>
      <xdr:rowOff>151867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142994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84861</xdr:rowOff>
    </xdr:from>
    <xdr:to>
      <xdr:col>10</xdr:col>
      <xdr:colOff>165100</xdr:colOff>
      <xdr:row>97</xdr:row>
      <xdr:rowOff>15011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11900</xdr:rowOff>
    </xdr:from>
    <xdr:to>
      <xdr:col>6</xdr:col>
      <xdr:colOff>38100</xdr:colOff>
      <xdr:row>98</xdr:row>
      <xdr:rowOff>113500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130937</xdr:rowOff>
    </xdr:from>
    <xdr:to>
      <xdr:col>55</xdr:col>
      <xdr:colOff>0</xdr:colOff>
      <xdr:row>38</xdr:row>
      <xdr:rowOff>48358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74587"/>
          <a:ext cx="838200" cy="8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54987</xdr:rowOff>
    </xdr:from>
    <xdr:to>
      <xdr:col>50</xdr:col>
      <xdr:colOff>114300</xdr:colOff>
      <xdr:row>38</xdr:row>
      <xdr:rowOff>48358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98637"/>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54987</xdr:rowOff>
    </xdr:from>
    <xdr:to>
      <xdr:col>45</xdr:col>
      <xdr:colOff>177800</xdr:colOff>
      <xdr:row>38</xdr:row>
      <xdr:rowOff>91956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98637"/>
          <a:ext cx="889000" cy="20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38</xdr:row>
      <xdr:rowOff>91956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28430"/>
          <a:ext cx="889000" cy="12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80137</xdr:rowOff>
    </xdr:from>
    <xdr:to>
      <xdr:col>55</xdr:col>
      <xdr:colOff>50800</xdr:colOff>
      <xdr:row>38</xdr:row>
      <xdr:rowOff>10287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58564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169008</xdr:rowOff>
    </xdr:from>
    <xdr:to>
      <xdr:col>50</xdr:col>
      <xdr:colOff>165100</xdr:colOff>
      <xdr:row>38</xdr:row>
      <xdr:rowOff>99158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90285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0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4187</xdr:rowOff>
    </xdr:from>
    <xdr:to>
      <xdr:col>46</xdr:col>
      <xdr:colOff>38100</xdr:colOff>
      <xdr:row>37</xdr:row>
      <xdr:rowOff>105787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122314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41156</xdr:rowOff>
    </xdr:from>
    <xdr:to>
      <xdr:col>41</xdr:col>
      <xdr:colOff>101600</xdr:colOff>
      <xdr:row>38</xdr:row>
      <xdr:rowOff>142756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133883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134130</xdr:rowOff>
    </xdr:from>
    <xdr:to>
      <xdr:col>36</xdr:col>
      <xdr:colOff>165100</xdr:colOff>
      <xdr:row>31</xdr:row>
      <xdr:rowOff>64280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80807</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695</xdr:rowOff>
    </xdr:from>
    <xdr:to>
      <xdr:col>55</xdr:col>
      <xdr:colOff>0</xdr:colOff>
      <xdr:row>58</xdr:row>
      <xdr:rowOff>150444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773345"/>
          <a:ext cx="838200" cy="3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150444</xdr:rowOff>
    </xdr:from>
    <xdr:to>
      <xdr:col>50</xdr:col>
      <xdr:colOff>114300</xdr:colOff>
      <xdr:row>59</xdr:row>
      <xdr:rowOff>158233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10094544"/>
          <a:ext cx="889000" cy="17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17530</xdr:rowOff>
    </xdr:from>
    <xdr:to>
      <xdr:col>45</xdr:col>
      <xdr:colOff>177800</xdr:colOff>
      <xdr:row>59</xdr:row>
      <xdr:rowOff>158233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10133080"/>
          <a:ext cx="889000" cy="1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40129</xdr:rowOff>
    </xdr:from>
    <xdr:to>
      <xdr:col>41</xdr:col>
      <xdr:colOff>50800</xdr:colOff>
      <xdr:row>59</xdr:row>
      <xdr:rowOff>17530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984229"/>
          <a:ext cx="889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121345</xdr:rowOff>
    </xdr:from>
    <xdr:to>
      <xdr:col>55</xdr:col>
      <xdr:colOff>50800</xdr:colOff>
      <xdr:row>57</xdr:row>
      <xdr:rowOff>51495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99772</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99644</xdr:rowOff>
    </xdr:from>
    <xdr:to>
      <xdr:col>50</xdr:col>
      <xdr:colOff>165100</xdr:colOff>
      <xdr:row>59</xdr:row>
      <xdr:rowOff>29794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0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20921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1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107433</xdr:rowOff>
    </xdr:from>
    <xdr:to>
      <xdr:col>46</xdr:col>
      <xdr:colOff>38100</xdr:colOff>
      <xdr:row>60</xdr:row>
      <xdr:rowOff>37583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22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60</xdr:row>
      <xdr:rowOff>28710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31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138180</xdr:rowOff>
    </xdr:from>
    <xdr:to>
      <xdr:col>41</xdr:col>
      <xdr:colOff>101600</xdr:colOff>
      <xdr:row>59</xdr:row>
      <xdr:rowOff>68330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1008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59457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17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160779</xdr:rowOff>
    </xdr:from>
    <xdr:to>
      <xdr:col>36</xdr:col>
      <xdr:colOff>165100</xdr:colOff>
      <xdr:row>58</xdr:row>
      <xdr:rowOff>90929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82056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40717</xdr:rowOff>
    </xdr:from>
    <xdr:to>
      <xdr:col>55</xdr:col>
      <xdr:colOff>0</xdr:colOff>
      <xdr:row>78</xdr:row>
      <xdr:rowOff>51667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13817"/>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40717</xdr:rowOff>
    </xdr:from>
    <xdr:to>
      <xdr:col>50</xdr:col>
      <xdr:colOff>114300</xdr:colOff>
      <xdr:row>78</xdr:row>
      <xdr:rowOff>57130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13817"/>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41402</xdr:rowOff>
    </xdr:from>
    <xdr:to>
      <xdr:col>45</xdr:col>
      <xdr:colOff>177800</xdr:colOff>
      <xdr:row>78</xdr:row>
      <xdr:rowOff>57130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14502"/>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22611</xdr:rowOff>
    </xdr:from>
    <xdr:to>
      <xdr:col>41</xdr:col>
      <xdr:colOff>50800</xdr:colOff>
      <xdr:row>78</xdr:row>
      <xdr:rowOff>41402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95711"/>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867</xdr:rowOff>
    </xdr:from>
    <xdr:to>
      <xdr:col>55</xdr:col>
      <xdr:colOff>50800</xdr:colOff>
      <xdr:row>78</xdr:row>
      <xdr:rowOff>102467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87244</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161367</xdr:rowOff>
    </xdr:from>
    <xdr:to>
      <xdr:col>50</xdr:col>
      <xdr:colOff>165100</xdr:colOff>
      <xdr:row>78</xdr:row>
      <xdr:rowOff>91517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82644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6330</xdr:rowOff>
    </xdr:from>
    <xdr:to>
      <xdr:col>46</xdr:col>
      <xdr:colOff>38100</xdr:colOff>
      <xdr:row>78</xdr:row>
      <xdr:rowOff>107930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99057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162052</xdr:rowOff>
    </xdr:from>
    <xdr:to>
      <xdr:col>41</xdr:col>
      <xdr:colOff>101600</xdr:colOff>
      <xdr:row>78</xdr:row>
      <xdr:rowOff>92202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83329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5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143261</xdr:rowOff>
    </xdr:from>
    <xdr:to>
      <xdr:col>36</xdr:col>
      <xdr:colOff>165100</xdr:colOff>
      <xdr:row>78</xdr:row>
      <xdr:rowOff>73411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64538</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3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94438</xdr:rowOff>
    </xdr:from>
    <xdr:to>
      <xdr:col>55</xdr:col>
      <xdr:colOff>0</xdr:colOff>
      <xdr:row>97</xdr:row>
      <xdr:rowOff>90323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382188"/>
          <a:ext cx="838200" cy="3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90323</xdr:rowOff>
    </xdr:from>
    <xdr:to>
      <xdr:col>50</xdr:col>
      <xdr:colOff>114300</xdr:colOff>
      <xdr:row>98</xdr:row>
      <xdr:rowOff>101279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20973"/>
          <a:ext cx="889000" cy="1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149106</xdr:rowOff>
    </xdr:from>
    <xdr:to>
      <xdr:col>45</xdr:col>
      <xdr:colOff>177800</xdr:colOff>
      <xdr:row>98</xdr:row>
      <xdr:rowOff>101279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79756"/>
          <a:ext cx="889000" cy="1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17219</xdr:rowOff>
    </xdr:from>
    <xdr:to>
      <xdr:col>41</xdr:col>
      <xdr:colOff>50800</xdr:colOff>
      <xdr:row>97</xdr:row>
      <xdr:rowOff>149106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47869"/>
          <a:ext cx="889000" cy="1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43638</xdr:rowOff>
    </xdr:from>
    <xdr:to>
      <xdr:col>55</xdr:col>
      <xdr:colOff>50800</xdr:colOff>
      <xdr:row>95</xdr:row>
      <xdr:rowOff>145238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66515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8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39523</xdr:rowOff>
    </xdr:from>
    <xdr:to>
      <xdr:col>50</xdr:col>
      <xdr:colOff>165100</xdr:colOff>
      <xdr:row>97</xdr:row>
      <xdr:rowOff>141123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132250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50479</xdr:rowOff>
    </xdr:from>
    <xdr:to>
      <xdr:col>46</xdr:col>
      <xdr:colOff>38100</xdr:colOff>
      <xdr:row>98</xdr:row>
      <xdr:rowOff>152079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143206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4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98306</xdr:rowOff>
    </xdr:from>
    <xdr:to>
      <xdr:col>41</xdr:col>
      <xdr:colOff>101600</xdr:colOff>
      <xdr:row>98</xdr:row>
      <xdr:rowOff>28456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19583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137869</xdr:rowOff>
    </xdr:from>
    <xdr:to>
      <xdr:col>36</xdr:col>
      <xdr:colOff>165100</xdr:colOff>
      <xdr:row>97</xdr:row>
      <xdr:rowOff>68019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9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59146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68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133528</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8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133528</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130328</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454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130328</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454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82728</xdr:rowOff>
    </xdr:from>
    <xdr:to>
      <xdr:col>81</xdr:col>
      <xdr:colOff>101600</xdr:colOff>
      <xdr:row>39</xdr:row>
      <xdr:rowOff>12878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4005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79528</xdr:rowOff>
    </xdr:from>
    <xdr:to>
      <xdr:col>72</xdr:col>
      <xdr:colOff>38100</xdr:colOff>
      <xdr:row>39</xdr:row>
      <xdr:rowOff>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93001</xdr:rowOff>
    </xdr:from>
    <xdr:to>
      <xdr:col>85</xdr:col>
      <xdr:colOff>127000</xdr:colOff>
      <xdr:row>77</xdr:row>
      <xdr:rowOff>113705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94651"/>
          <a:ext cx="8382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76214</xdr:rowOff>
    </xdr:from>
    <xdr:to>
      <xdr:col>81</xdr:col>
      <xdr:colOff>50800</xdr:colOff>
      <xdr:row>77</xdr:row>
      <xdr:rowOff>93001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77864"/>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44602</xdr:rowOff>
    </xdr:from>
    <xdr:to>
      <xdr:col>76</xdr:col>
      <xdr:colOff>114300</xdr:colOff>
      <xdr:row>77</xdr:row>
      <xdr:rowOff>76214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46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44602</xdr:rowOff>
    </xdr:from>
    <xdr:to>
      <xdr:col>71</xdr:col>
      <xdr:colOff>177800</xdr:colOff>
      <xdr:row>77</xdr:row>
      <xdr:rowOff>63021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46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62905</xdr:rowOff>
    </xdr:from>
    <xdr:to>
      <xdr:col>85</xdr:col>
      <xdr:colOff>177800</xdr:colOff>
      <xdr:row>77</xdr:row>
      <xdr:rowOff>164505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41332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4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42201</xdr:rowOff>
    </xdr:from>
    <xdr:to>
      <xdr:col>81</xdr:col>
      <xdr:colOff>101600</xdr:colOff>
      <xdr:row>77</xdr:row>
      <xdr:rowOff>143801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134928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25414</xdr:rowOff>
    </xdr:from>
    <xdr:to>
      <xdr:col>76</xdr:col>
      <xdr:colOff>165100</xdr:colOff>
      <xdr:row>77</xdr:row>
      <xdr:rowOff>127014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118141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165252</xdr:rowOff>
    </xdr:from>
    <xdr:to>
      <xdr:col>72</xdr:col>
      <xdr:colOff>38100</xdr:colOff>
      <xdr:row>77</xdr:row>
      <xdr:rowOff>95402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86529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12221</xdr:rowOff>
    </xdr:from>
    <xdr:to>
      <xdr:col>67</xdr:col>
      <xdr:colOff>101600</xdr:colOff>
      <xdr:row>77</xdr:row>
      <xdr:rowOff>113821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104948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25222</xdr:rowOff>
    </xdr:from>
    <xdr:to>
      <xdr:col>85</xdr:col>
      <xdr:colOff>127000</xdr:colOff>
      <xdr:row>97</xdr:row>
      <xdr:rowOff>75540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55872"/>
          <a:ext cx="838200" cy="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75540</xdr:rowOff>
    </xdr:from>
    <xdr:to>
      <xdr:col>81</xdr:col>
      <xdr:colOff>50800</xdr:colOff>
      <xdr:row>97</xdr:row>
      <xdr:rowOff>91542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061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91542</xdr:rowOff>
    </xdr:from>
    <xdr:to>
      <xdr:col>76</xdr:col>
      <xdr:colOff>114300</xdr:colOff>
      <xdr:row>98</xdr:row>
      <xdr:rowOff>34556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22192"/>
          <a:ext cx="889000" cy="1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34556</xdr:rowOff>
    </xdr:from>
    <xdr:to>
      <xdr:col>71</xdr:col>
      <xdr:colOff>177800</xdr:colOff>
      <xdr:row>98</xdr:row>
      <xdr:rowOff>98552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6656"/>
          <a:ext cx="889000" cy="6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145872</xdr:rowOff>
    </xdr:from>
    <xdr:to>
      <xdr:col>85</xdr:col>
      <xdr:colOff>177800</xdr:colOff>
      <xdr:row>97</xdr:row>
      <xdr:rowOff>76022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168749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24740</xdr:rowOff>
    </xdr:from>
    <xdr:to>
      <xdr:col>81</xdr:col>
      <xdr:colOff>101600</xdr:colOff>
      <xdr:row>97</xdr:row>
      <xdr:rowOff>126340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142867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4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40742</xdr:rowOff>
    </xdr:from>
    <xdr:to>
      <xdr:col>76</xdr:col>
      <xdr:colOff>165100</xdr:colOff>
      <xdr:row>97</xdr:row>
      <xdr:rowOff>142342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133469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155206</xdr:rowOff>
    </xdr:from>
    <xdr:to>
      <xdr:col>72</xdr:col>
      <xdr:colOff>38100</xdr:colOff>
      <xdr:row>98</xdr:row>
      <xdr:rowOff>85356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76483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47752</xdr:rowOff>
    </xdr:from>
    <xdr:to>
      <xdr:col>67</xdr:col>
      <xdr:colOff>101600</xdr:colOff>
      <xdr:row>98</xdr:row>
      <xdr:rowOff>149352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140479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4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107147</xdr:rowOff>
    </xdr:from>
    <xdr:to>
      <xdr:col>116</xdr:col>
      <xdr:colOff>63500</xdr:colOff>
      <xdr:row>37</xdr:row>
      <xdr:rowOff>115834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50797"/>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92471</xdr:rowOff>
    </xdr:from>
    <xdr:to>
      <xdr:col>111</xdr:col>
      <xdr:colOff>177800</xdr:colOff>
      <xdr:row>37</xdr:row>
      <xdr:rowOff>107147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36121"/>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90460</xdr:rowOff>
    </xdr:from>
    <xdr:to>
      <xdr:col>107</xdr:col>
      <xdr:colOff>50800</xdr:colOff>
      <xdr:row>37</xdr:row>
      <xdr:rowOff>92471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3411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90460</xdr:rowOff>
    </xdr:from>
    <xdr:to>
      <xdr:col>102</xdr:col>
      <xdr:colOff>114300</xdr:colOff>
      <xdr:row>37</xdr:row>
      <xdr:rowOff>91785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3411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65034</xdr:rowOff>
    </xdr:from>
    <xdr:to>
      <xdr:col>116</xdr:col>
      <xdr:colOff>114300</xdr:colOff>
      <xdr:row>37</xdr:row>
      <xdr:rowOff>166634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87911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6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56347</xdr:rowOff>
    </xdr:from>
    <xdr:to>
      <xdr:col>112</xdr:col>
      <xdr:colOff>38100</xdr:colOff>
      <xdr:row>37</xdr:row>
      <xdr:rowOff>157947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3024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7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41671</xdr:rowOff>
    </xdr:from>
    <xdr:to>
      <xdr:col>107</xdr:col>
      <xdr:colOff>101600</xdr:colOff>
      <xdr:row>37</xdr:row>
      <xdr:rowOff>143271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159798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6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39660</xdr:rowOff>
    </xdr:from>
    <xdr:to>
      <xdr:col>102</xdr:col>
      <xdr:colOff>165100</xdr:colOff>
      <xdr:row>37</xdr:row>
      <xdr:rowOff>141260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157787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40985</xdr:rowOff>
    </xdr:from>
    <xdr:to>
      <xdr:col>98</xdr:col>
      <xdr:colOff>38100</xdr:colOff>
      <xdr:row>37</xdr:row>
      <xdr:rowOff>142585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159112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5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91146</xdr:rowOff>
    </xdr:from>
    <xdr:to>
      <xdr:col>116</xdr:col>
      <xdr:colOff>63500</xdr:colOff>
      <xdr:row>58</xdr:row>
      <xdr:rowOff>91329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3524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52740</xdr:rowOff>
    </xdr:from>
    <xdr:to>
      <xdr:col>111</xdr:col>
      <xdr:colOff>177800</xdr:colOff>
      <xdr:row>58</xdr:row>
      <xdr:rowOff>91329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53940"/>
          <a:ext cx="889000" cy="38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52740</xdr:rowOff>
    </xdr:from>
    <xdr:to>
      <xdr:col>107</xdr:col>
      <xdr:colOff>50800</xdr:colOff>
      <xdr:row>58</xdr:row>
      <xdr:rowOff>2220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653940"/>
          <a:ext cx="889000" cy="29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38705</xdr:rowOff>
    </xdr:from>
    <xdr:to>
      <xdr:col>102</xdr:col>
      <xdr:colOff>114300</xdr:colOff>
      <xdr:row>58</xdr:row>
      <xdr:rowOff>2220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639905"/>
          <a:ext cx="889000" cy="30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40346</xdr:rowOff>
    </xdr:from>
    <xdr:to>
      <xdr:col>116</xdr:col>
      <xdr:colOff>114300</xdr:colOff>
      <xdr:row>58</xdr:row>
      <xdr:rowOff>141946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126723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9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40529</xdr:rowOff>
    </xdr:from>
    <xdr:to>
      <xdr:col>112</xdr:col>
      <xdr:colOff>38100</xdr:colOff>
      <xdr:row>58</xdr:row>
      <xdr:rowOff>142129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133256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1940</xdr:rowOff>
    </xdr:from>
    <xdr:to>
      <xdr:col>107</xdr:col>
      <xdr:colOff>101600</xdr:colOff>
      <xdr:row>56</xdr:row>
      <xdr:rowOff>103540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120067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3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122870</xdr:rowOff>
    </xdr:from>
    <xdr:to>
      <xdr:col>102</xdr:col>
      <xdr:colOff>165100</xdr:colOff>
      <xdr:row>58</xdr:row>
      <xdr:rowOff>53020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44147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9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159355</xdr:rowOff>
    </xdr:from>
    <xdr:to>
      <xdr:col>98</xdr:col>
      <xdr:colOff>38100</xdr:colOff>
      <xdr:row>56</xdr:row>
      <xdr:rowOff>89505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106032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36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155496</xdr:rowOff>
    </xdr:from>
    <xdr:to>
      <xdr:col>116</xdr:col>
      <xdr:colOff>63500</xdr:colOff>
      <xdr:row>77</xdr:row>
      <xdr:rowOff>19250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85696"/>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155496</xdr:rowOff>
    </xdr:from>
    <xdr:to>
      <xdr:col>111</xdr:col>
      <xdr:colOff>177800</xdr:colOff>
      <xdr:row>77</xdr:row>
      <xdr:rowOff>10564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8569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10564</xdr:rowOff>
    </xdr:from>
    <xdr:to>
      <xdr:col>107</xdr:col>
      <xdr:colOff>50800</xdr:colOff>
      <xdr:row>77</xdr:row>
      <xdr:rowOff>73932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12214"/>
          <a:ext cx="8890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73932</xdr:rowOff>
    </xdr:from>
    <xdr:to>
      <xdr:col>102</xdr:col>
      <xdr:colOff>114300</xdr:colOff>
      <xdr:row>77</xdr:row>
      <xdr:rowOff>86573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7558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139900</xdr:rowOff>
    </xdr:from>
    <xdr:to>
      <xdr:col>116</xdr:col>
      <xdr:colOff>114300</xdr:colOff>
      <xdr:row>77</xdr:row>
      <xdr:rowOff>70050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118327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104696</xdr:rowOff>
    </xdr:from>
    <xdr:to>
      <xdr:col>112</xdr:col>
      <xdr:colOff>38100</xdr:colOff>
      <xdr:row>77</xdr:row>
      <xdr:rowOff>34846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25973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131214</xdr:rowOff>
    </xdr:from>
    <xdr:to>
      <xdr:col>107</xdr:col>
      <xdr:colOff>101600</xdr:colOff>
      <xdr:row>77</xdr:row>
      <xdr:rowOff>61364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52491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23132</xdr:rowOff>
    </xdr:from>
    <xdr:to>
      <xdr:col>102</xdr:col>
      <xdr:colOff>165100</xdr:colOff>
      <xdr:row>77</xdr:row>
      <xdr:rowOff>124732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115859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35773</xdr:rowOff>
    </xdr:from>
    <xdr:to>
      <xdr:col>98</xdr:col>
      <xdr:colOff>38100</xdr:colOff>
      <xdr:row>77</xdr:row>
      <xdr:rowOff>137373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128500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3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全体的に住民一人あたりのコストはどの費目においても類似団体平均を下回っています。特に人件費、公債費に関するコストが低いことが特徴です。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ほとんどの費目のコストは増加しており、</a:t>
          </a:r>
          <a:r>
            <a:rPr kumimoji="1" lang="ja-JP" altLang="ja-JP" sz="1100">
              <a:solidFill>
                <a:schemeClr val="dk1"/>
              </a:solidFill>
              <a:effectLst/>
              <a:latin typeface="+mn-lt"/>
              <a:ea typeface="+mn-ea"/>
              <a:cs typeface="+mn-cs"/>
            </a:rPr>
            <a:t>主に扶助費、普通建設事業費が増加しました。</a:t>
          </a:r>
          <a:endParaRPr lang="ja-JP" altLang="ja-JP" sz="1400">
            <a:effectLst/>
          </a:endParaRPr>
        </a:p>
        <a:p>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は障がい者自立支援給付費、施設型給付費（認定こども園・幼稚園）等が継続的に増加しているほか、令和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a:t>
          </a:r>
          <a:r>
            <a:rPr lang="ja-JP" altLang="en-US" sz="1100" b="0" i="0" u="none" strike="noStrike" baseline="0">
              <a:solidFill>
                <a:schemeClr val="dk1"/>
              </a:solidFill>
              <a:latin typeface="+mn-lt"/>
              <a:ea typeface="+mn-ea"/>
              <a:cs typeface="+mn-cs"/>
            </a:rPr>
            <a:t>低所得者支援・定額減税補足臨時給付金（住民税非課税世帯等及び調整給付）</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の臨時経費の増がありました。</a:t>
          </a:r>
          <a:endParaRPr lang="ja-JP" altLang="ja-JP" sz="1400">
            <a:effectLst/>
          </a:endParaRPr>
        </a:p>
        <a:p>
          <a:r>
            <a:rPr kumimoji="1" lang="ja-JP" altLang="ja-JP" sz="1100">
              <a:solidFill>
                <a:schemeClr val="dk1"/>
              </a:solidFill>
              <a:effectLst/>
              <a:latin typeface="+mn-lt"/>
              <a:ea typeface="+mn-ea"/>
              <a:cs typeface="+mn-cs"/>
            </a:rPr>
            <a:t>普通建設事業費は運動公園整備工事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年度から開始したこと</a:t>
          </a:r>
          <a:r>
            <a:rPr kumimoji="1" lang="ja-JP" altLang="ja-JP" sz="1100">
              <a:solidFill>
                <a:schemeClr val="dk1"/>
              </a:solidFill>
              <a:effectLst/>
              <a:latin typeface="+mn-lt"/>
              <a:ea typeface="+mn-ea"/>
              <a:cs typeface="+mn-cs"/>
            </a:rPr>
            <a:t>、小中学校施設大規模</a:t>
          </a:r>
          <a:r>
            <a:rPr kumimoji="1" lang="ja-JP" altLang="en-US" sz="1100">
              <a:solidFill>
                <a:schemeClr val="dk1"/>
              </a:solidFill>
              <a:effectLst/>
              <a:latin typeface="+mn-lt"/>
              <a:ea typeface="+mn-ea"/>
              <a:cs typeface="+mn-cs"/>
            </a:rPr>
            <a:t>改修工事が増加した他、令和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防災行政無線デジタル設備更新工事</a:t>
          </a:r>
          <a:r>
            <a:rPr kumimoji="1" lang="ja-JP" altLang="en-US" sz="1100">
              <a:solidFill>
                <a:schemeClr val="dk1"/>
              </a:solidFill>
              <a:effectLst/>
              <a:latin typeface="+mn-lt"/>
              <a:ea typeface="+mn-ea"/>
              <a:cs typeface="+mn-cs"/>
            </a:rPr>
            <a:t>が改造したため</a:t>
          </a:r>
          <a:r>
            <a:rPr kumimoji="1" lang="ja-JP" altLang="ja-JP" sz="1100">
              <a:solidFill>
                <a:schemeClr val="dk1"/>
              </a:solidFill>
              <a:effectLst/>
              <a:latin typeface="+mn-lt"/>
              <a:ea typeface="+mn-ea"/>
              <a:cs typeface="+mn-cs"/>
            </a:rPr>
            <a:t>増加しました。</a:t>
          </a:r>
          <a:endParaRPr lang="ja-JP" altLang="ja-JP" sz="1400">
            <a:effectLst/>
          </a:endParaRPr>
        </a:p>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それぞれふるさと応援寄附金の歳入増に伴う</a:t>
          </a:r>
          <a:r>
            <a:rPr kumimoji="1" lang="ja-JP" altLang="ja-JP" sz="1100">
              <a:solidFill>
                <a:schemeClr val="dk1"/>
              </a:solidFill>
              <a:effectLst/>
              <a:latin typeface="+mn-lt"/>
              <a:ea typeface="+mn-ea"/>
              <a:cs typeface="+mn-cs"/>
            </a:rPr>
            <a:t>関連経費</a:t>
          </a:r>
          <a:r>
            <a:rPr kumimoji="1" lang="ja-JP" altLang="en-US" sz="1100">
              <a:solidFill>
                <a:schemeClr val="dk1"/>
              </a:solidFill>
              <a:effectLst/>
              <a:latin typeface="+mn-lt"/>
              <a:ea typeface="+mn-ea"/>
              <a:cs typeface="+mn-cs"/>
            </a:rPr>
            <a:t>が増が主な要因です。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義務的経費は</a:t>
          </a:r>
          <a:r>
            <a:rPr kumimoji="1" lang="ja-JP" altLang="en-US" sz="1100">
              <a:solidFill>
                <a:schemeClr val="dk1"/>
              </a:solidFill>
              <a:effectLst/>
              <a:latin typeface="+mn-lt"/>
              <a:ea typeface="+mn-ea"/>
              <a:cs typeface="+mn-cs"/>
            </a:rPr>
            <a:t>（特に人件費、扶助費）は今後も</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見込まれるため、財政構造の硬直化</a:t>
          </a:r>
          <a:r>
            <a:rPr kumimoji="1" lang="ja-JP" altLang="en-US" sz="1100">
              <a:solidFill>
                <a:schemeClr val="dk1"/>
              </a:solidFill>
              <a:effectLst/>
              <a:latin typeface="+mn-lt"/>
              <a:ea typeface="+mn-ea"/>
              <a:cs typeface="+mn-cs"/>
            </a:rPr>
            <a:t>が進むことのないよう</a:t>
          </a:r>
          <a:r>
            <a:rPr kumimoji="1" lang="ja-JP" altLang="ja-JP" sz="1100">
              <a:solidFill>
                <a:schemeClr val="dk1"/>
              </a:solidFill>
              <a:effectLst/>
              <a:latin typeface="+mn-lt"/>
              <a:ea typeface="+mn-ea"/>
              <a:cs typeface="+mn-cs"/>
            </a:rPr>
            <a:t>、今後も自主財源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確保に努めてい</a:t>
          </a:r>
          <a:r>
            <a:rPr kumimoji="1" lang="ja-JP" altLang="en-US" sz="1100">
              <a:solidFill>
                <a:schemeClr val="dk1"/>
              </a:solidFill>
              <a:effectLst/>
              <a:latin typeface="+mn-lt"/>
              <a:ea typeface="+mn-ea"/>
              <a:cs typeface="+mn-cs"/>
            </a:rPr>
            <a:t>く必要があります。</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52832</xdr:rowOff>
    </xdr:from>
    <xdr:to>
      <xdr:col>24</xdr:col>
      <xdr:colOff>63500</xdr:colOff>
      <xdr:row>37</xdr:row>
      <xdr:rowOff>91237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6482"/>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91237</xdr:rowOff>
    </xdr:from>
    <xdr:to>
      <xdr:col>19</xdr:col>
      <xdr:colOff>177800</xdr:colOff>
      <xdr:row>37</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3488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123698</xdr:rowOff>
    </xdr:from>
    <xdr:to>
      <xdr:col>15</xdr:col>
      <xdr:colOff>50800</xdr:colOff>
      <xdr:row>37</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67348"/>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104038</xdr:rowOff>
    </xdr:from>
    <xdr:to>
      <xdr:col>10</xdr:col>
      <xdr:colOff>114300</xdr:colOff>
      <xdr:row>37</xdr:row>
      <xdr:rowOff>123698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4768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2032</xdr:rowOff>
    </xdr:from>
    <xdr:to>
      <xdr:col>24</xdr:col>
      <xdr:colOff>114300</xdr:colOff>
      <xdr:row>37</xdr:row>
      <xdr:rowOff>103632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151909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40437</xdr:rowOff>
    </xdr:from>
    <xdr:to>
      <xdr:col>20</xdr:col>
      <xdr:colOff>38100</xdr:colOff>
      <xdr:row>37</xdr:row>
      <xdr:rowOff>142037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133164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103531</xdr:rowOff>
    </xdr:from>
    <xdr:to>
      <xdr:col>15</xdr:col>
      <xdr:colOff>101600</xdr:colOff>
      <xdr:row>38</xdr:row>
      <xdr:rowOff>33680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24807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72898</xdr:rowOff>
    </xdr:from>
    <xdr:to>
      <xdr:col>10</xdr:col>
      <xdr:colOff>165100</xdr:colOff>
      <xdr:row>38</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53238</xdr:rowOff>
    </xdr:from>
    <xdr:to>
      <xdr:col>6</xdr:col>
      <xdr:colOff>38100</xdr:colOff>
      <xdr:row>37</xdr:row>
      <xdr:rowOff>154838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145966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109906</xdr:rowOff>
    </xdr:from>
    <xdr:to>
      <xdr:col>24</xdr:col>
      <xdr:colOff>63500</xdr:colOff>
      <xdr:row>56</xdr:row>
      <xdr:rowOff>53183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39656"/>
          <a:ext cx="838200" cy="1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107262</xdr:rowOff>
    </xdr:from>
    <xdr:to>
      <xdr:col>19</xdr:col>
      <xdr:colOff>177800</xdr:colOff>
      <xdr:row>56</xdr:row>
      <xdr:rowOff>53183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37012"/>
          <a:ext cx="889000" cy="1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107262</xdr:rowOff>
    </xdr:from>
    <xdr:to>
      <xdr:col>15</xdr:col>
      <xdr:colOff>50800</xdr:colOff>
      <xdr:row>57</xdr:row>
      <xdr:rowOff>22093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37012"/>
          <a:ext cx="889000" cy="2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135966</xdr:rowOff>
    </xdr:from>
    <xdr:to>
      <xdr:col>10</xdr:col>
      <xdr:colOff>114300</xdr:colOff>
      <xdr:row>57</xdr:row>
      <xdr:rowOff>22093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1366"/>
          <a:ext cx="889000" cy="7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59106</xdr:rowOff>
    </xdr:from>
    <xdr:to>
      <xdr:col>24</xdr:col>
      <xdr:colOff>114300</xdr:colOff>
      <xdr:row>55</xdr:row>
      <xdr:rowOff>160706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81983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2383</xdr:rowOff>
    </xdr:from>
    <xdr:to>
      <xdr:col>20</xdr:col>
      <xdr:colOff>38100</xdr:colOff>
      <xdr:row>56</xdr:row>
      <xdr:rowOff>103983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95110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56462</xdr:rowOff>
    </xdr:from>
    <xdr:to>
      <xdr:col>15</xdr:col>
      <xdr:colOff>101600</xdr:colOff>
      <xdr:row>55</xdr:row>
      <xdr:rowOff>158062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3139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142743</xdr:rowOff>
    </xdr:from>
    <xdr:to>
      <xdr:col>10</xdr:col>
      <xdr:colOff>165100</xdr:colOff>
      <xdr:row>57</xdr:row>
      <xdr:rowOff>72893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64020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85166</xdr:rowOff>
    </xdr:from>
    <xdr:to>
      <xdr:col>6</xdr:col>
      <xdr:colOff>38100</xdr:colOff>
      <xdr:row>53</xdr:row>
      <xdr:rowOff>15316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0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6443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9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94352</xdr:rowOff>
    </xdr:from>
    <xdr:to>
      <xdr:col>24</xdr:col>
      <xdr:colOff>62865</xdr:colOff>
      <xdr:row>77</xdr:row>
      <xdr:rowOff>26915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5852"/>
          <a:ext cx="1270" cy="11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30742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26915</xdr:rowOff>
    </xdr:from>
    <xdr:to>
      <xdr:col>24</xdr:col>
      <xdr:colOff>152400</xdr:colOff>
      <xdr:row>77</xdr:row>
      <xdr:rowOff>26915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2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41029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7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94352</xdr:rowOff>
    </xdr:from>
    <xdr:to>
      <xdr:col>24</xdr:col>
      <xdr:colOff>152400</xdr:colOff>
      <xdr:row>70</xdr:row>
      <xdr:rowOff>94352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95904</xdr:rowOff>
    </xdr:from>
    <xdr:to>
      <xdr:col>24</xdr:col>
      <xdr:colOff>63500</xdr:colOff>
      <xdr:row>77</xdr:row>
      <xdr:rowOff>123679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6104"/>
          <a:ext cx="8382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15794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531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164367</xdr:rowOff>
    </xdr:from>
    <xdr:to>
      <xdr:col>24</xdr:col>
      <xdr:colOff>114300</xdr:colOff>
      <xdr:row>74</xdr:row>
      <xdr:rowOff>94517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8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123679</xdr:rowOff>
    </xdr:from>
    <xdr:to>
      <xdr:col>19</xdr:col>
      <xdr:colOff>177800</xdr:colOff>
      <xdr:row>77</xdr:row>
      <xdr:rowOff>148664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5329"/>
          <a:ext cx="889000"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109417</xdr:rowOff>
    </xdr:from>
    <xdr:to>
      <xdr:col>20</xdr:col>
      <xdr:colOff>38100</xdr:colOff>
      <xdr:row>75</xdr:row>
      <xdr:rowOff>39567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56094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74530</xdr:rowOff>
    </xdr:from>
    <xdr:to>
      <xdr:col>15</xdr:col>
      <xdr:colOff>50800</xdr:colOff>
      <xdr:row>77</xdr:row>
      <xdr:rowOff>148664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6180"/>
          <a:ext cx="889000" cy="7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35551</xdr:rowOff>
    </xdr:from>
    <xdr:to>
      <xdr:col>15</xdr:col>
      <xdr:colOff>101600</xdr:colOff>
      <xdr:row>75</xdr:row>
      <xdr:rowOff>137151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153678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74530</xdr:rowOff>
    </xdr:from>
    <xdr:to>
      <xdr:col>10</xdr:col>
      <xdr:colOff>114300</xdr:colOff>
      <xdr:row>78</xdr:row>
      <xdr:rowOff>101324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6180"/>
          <a:ext cx="889000" cy="1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127457</xdr:rowOff>
    </xdr:from>
    <xdr:to>
      <xdr:col>10</xdr:col>
      <xdr:colOff>165100</xdr:colOff>
      <xdr:row>75</xdr:row>
      <xdr:rowOff>57607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74134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28350</xdr:rowOff>
    </xdr:from>
    <xdr:to>
      <xdr:col>6</xdr:col>
      <xdr:colOff>38100</xdr:colOff>
      <xdr:row>76</xdr:row>
      <xdr:rowOff>129950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146476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45104</xdr:rowOff>
    </xdr:from>
    <xdr:to>
      <xdr:col>24</xdr:col>
      <xdr:colOff>114300</xdr:colOff>
      <xdr:row>76</xdr:row>
      <xdr:rowOff>146704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131481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72879</xdr:rowOff>
    </xdr:from>
    <xdr:to>
      <xdr:col>20</xdr:col>
      <xdr:colOff>38100</xdr:colOff>
      <xdr:row>78</xdr:row>
      <xdr:rowOff>3029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165606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97864</xdr:rowOff>
    </xdr:from>
    <xdr:to>
      <xdr:col>15</xdr:col>
      <xdr:colOff>101600</xdr:colOff>
      <xdr:row>78</xdr:row>
      <xdr:rowOff>28014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19141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23730</xdr:rowOff>
    </xdr:from>
    <xdr:to>
      <xdr:col>10</xdr:col>
      <xdr:colOff>165100</xdr:colOff>
      <xdr:row>77</xdr:row>
      <xdr:rowOff>125330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116457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50524</xdr:rowOff>
    </xdr:from>
    <xdr:to>
      <xdr:col>6</xdr:col>
      <xdr:colOff>38100</xdr:colOff>
      <xdr:row>78</xdr:row>
      <xdr:rowOff>152124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143251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71425</xdr:rowOff>
    </xdr:from>
    <xdr:to>
      <xdr:col>24</xdr:col>
      <xdr:colOff>63500</xdr:colOff>
      <xdr:row>98</xdr:row>
      <xdr:rowOff>89333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73525"/>
          <a:ext cx="8382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53860</xdr:rowOff>
    </xdr:from>
    <xdr:to>
      <xdr:col>19</xdr:col>
      <xdr:colOff>177800</xdr:colOff>
      <xdr:row>98</xdr:row>
      <xdr:rowOff>89333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55960"/>
          <a:ext cx="88900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2445</xdr:rowOff>
    </xdr:from>
    <xdr:to>
      <xdr:col>15</xdr:col>
      <xdr:colOff>50800</xdr:colOff>
      <xdr:row>98</xdr:row>
      <xdr:rowOff>53860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04545"/>
          <a:ext cx="889000" cy="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2445</xdr:rowOff>
    </xdr:from>
    <xdr:to>
      <xdr:col>10</xdr:col>
      <xdr:colOff>114300</xdr:colOff>
      <xdr:row>99</xdr:row>
      <xdr:rowOff>6922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4545"/>
          <a:ext cx="889000" cy="1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20625</xdr:rowOff>
    </xdr:from>
    <xdr:to>
      <xdr:col>24</xdr:col>
      <xdr:colOff>114300</xdr:colOff>
      <xdr:row>98</xdr:row>
      <xdr:rowOff>122225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107002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38533</xdr:rowOff>
    </xdr:from>
    <xdr:to>
      <xdr:col>20</xdr:col>
      <xdr:colOff>38100</xdr:colOff>
      <xdr:row>98</xdr:row>
      <xdr:rowOff>140133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131260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3060</xdr:rowOff>
    </xdr:from>
    <xdr:to>
      <xdr:col>15</xdr:col>
      <xdr:colOff>101600</xdr:colOff>
      <xdr:row>98</xdr:row>
      <xdr:rowOff>104660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95787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123095</xdr:rowOff>
    </xdr:from>
    <xdr:to>
      <xdr:col>10</xdr:col>
      <xdr:colOff>165100</xdr:colOff>
      <xdr:row>98</xdr:row>
      <xdr:rowOff>53245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4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127572</xdr:rowOff>
    </xdr:from>
    <xdr:to>
      <xdr:col>6</xdr:col>
      <xdr:colOff>38100</xdr:colOff>
      <xdr:row>99</xdr:row>
      <xdr:rowOff>57722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48849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77869</xdr:rowOff>
    </xdr:from>
    <xdr:to>
      <xdr:col>55</xdr:col>
      <xdr:colOff>0</xdr:colOff>
      <xdr:row>39</xdr:row>
      <xdr:rowOff>78631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6441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75257</xdr:rowOff>
    </xdr:from>
    <xdr:to>
      <xdr:col>50</xdr:col>
      <xdr:colOff>114300</xdr:colOff>
      <xdr:row>39</xdr:row>
      <xdr:rowOff>77869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6180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75257</xdr:rowOff>
    </xdr:from>
    <xdr:to>
      <xdr:col>45</xdr:col>
      <xdr:colOff>177800</xdr:colOff>
      <xdr:row>39</xdr:row>
      <xdr:rowOff>76127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61807"/>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76127</xdr:rowOff>
    </xdr:from>
    <xdr:to>
      <xdr:col>41</xdr:col>
      <xdr:colOff>50800</xdr:colOff>
      <xdr:row>39</xdr:row>
      <xdr:rowOff>80264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62677"/>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27831</xdr:rowOff>
    </xdr:from>
    <xdr:to>
      <xdr:col>55</xdr:col>
      <xdr:colOff>50800</xdr:colOff>
      <xdr:row>39</xdr:row>
      <xdr:rowOff>129431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114208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27069</xdr:rowOff>
    </xdr:from>
    <xdr:to>
      <xdr:col>50</xdr:col>
      <xdr:colOff>165100</xdr:colOff>
      <xdr:row>39</xdr:row>
      <xdr:rowOff>128669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119796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80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24457</xdr:rowOff>
    </xdr:from>
    <xdr:to>
      <xdr:col>46</xdr:col>
      <xdr:colOff>38100</xdr:colOff>
      <xdr:row>39</xdr:row>
      <xdr:rowOff>126057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117184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803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25327</xdr:rowOff>
    </xdr:from>
    <xdr:to>
      <xdr:col>41</xdr:col>
      <xdr:colOff>101600</xdr:colOff>
      <xdr:row>39</xdr:row>
      <xdr:rowOff>126927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118054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80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29464</xdr:rowOff>
    </xdr:from>
    <xdr:to>
      <xdr:col>36</xdr:col>
      <xdr:colOff>165100</xdr:colOff>
      <xdr:row>39</xdr:row>
      <xdr:rowOff>131064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122191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33738</xdr:rowOff>
    </xdr:from>
    <xdr:to>
      <xdr:col>55</xdr:col>
      <xdr:colOff>0</xdr:colOff>
      <xdr:row>59</xdr:row>
      <xdr:rowOff>44765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9288"/>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40074</xdr:rowOff>
    </xdr:from>
    <xdr:to>
      <xdr:col>50</xdr:col>
      <xdr:colOff>114300</xdr:colOff>
      <xdr:row>59</xdr:row>
      <xdr:rowOff>44765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55624"/>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40074</xdr:rowOff>
    </xdr:from>
    <xdr:to>
      <xdr:col>45</xdr:col>
      <xdr:colOff>177800</xdr:colOff>
      <xdr:row>59</xdr:row>
      <xdr:rowOff>47346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55624"/>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40129</xdr:rowOff>
    </xdr:from>
    <xdr:to>
      <xdr:col>41</xdr:col>
      <xdr:colOff>50800</xdr:colOff>
      <xdr:row>59</xdr:row>
      <xdr:rowOff>47346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5679"/>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154388</xdr:rowOff>
    </xdr:from>
    <xdr:to>
      <xdr:col>55</xdr:col>
      <xdr:colOff>50800</xdr:colOff>
      <xdr:row>59</xdr:row>
      <xdr:rowOff>84538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69315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165415</xdr:rowOff>
    </xdr:from>
    <xdr:to>
      <xdr:col>50</xdr:col>
      <xdr:colOff>165100</xdr:colOff>
      <xdr:row>59</xdr:row>
      <xdr:rowOff>95565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86692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160724</xdr:rowOff>
    </xdr:from>
    <xdr:to>
      <xdr:col>46</xdr:col>
      <xdr:colOff>38100</xdr:colOff>
      <xdr:row>59</xdr:row>
      <xdr:rowOff>90874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82001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167996</xdr:rowOff>
    </xdr:from>
    <xdr:to>
      <xdr:col>41</xdr:col>
      <xdr:colOff>101600</xdr:colOff>
      <xdr:row>59</xdr:row>
      <xdr:rowOff>98146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89273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160779</xdr:rowOff>
    </xdr:from>
    <xdr:to>
      <xdr:col>36</xdr:col>
      <xdr:colOff>165100</xdr:colOff>
      <xdr:row>59</xdr:row>
      <xdr:rowOff>90929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82056</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113412</xdr:rowOff>
    </xdr:from>
    <xdr:to>
      <xdr:col>55</xdr:col>
      <xdr:colOff>0</xdr:colOff>
      <xdr:row>77</xdr:row>
      <xdr:rowOff>137551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5062"/>
          <a:ext cx="8382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30612</xdr:rowOff>
    </xdr:from>
    <xdr:to>
      <xdr:col>50</xdr:col>
      <xdr:colOff>114300</xdr:colOff>
      <xdr:row>77</xdr:row>
      <xdr:rowOff>113412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32262"/>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30612</xdr:rowOff>
    </xdr:from>
    <xdr:to>
      <xdr:col>45</xdr:col>
      <xdr:colOff>177800</xdr:colOff>
      <xdr:row>77</xdr:row>
      <xdr:rowOff>52786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32262"/>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54775</xdr:rowOff>
    </xdr:from>
    <xdr:to>
      <xdr:col>41</xdr:col>
      <xdr:colOff>50800</xdr:colOff>
      <xdr:row>77</xdr:row>
      <xdr:rowOff>52786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42075"/>
          <a:ext cx="889000" cy="5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86751</xdr:rowOff>
    </xdr:from>
    <xdr:to>
      <xdr:col>55</xdr:col>
      <xdr:colOff>50800</xdr:colOff>
      <xdr:row>78</xdr:row>
      <xdr:rowOff>16901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65178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62612</xdr:rowOff>
    </xdr:from>
    <xdr:to>
      <xdr:col>50</xdr:col>
      <xdr:colOff>165100</xdr:colOff>
      <xdr:row>77</xdr:row>
      <xdr:rowOff>164212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155339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5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151262</xdr:rowOff>
    </xdr:from>
    <xdr:to>
      <xdr:col>46</xdr:col>
      <xdr:colOff>38100</xdr:colOff>
      <xdr:row>77</xdr:row>
      <xdr:rowOff>81412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72539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1986</xdr:rowOff>
    </xdr:from>
    <xdr:to>
      <xdr:col>41</xdr:col>
      <xdr:colOff>101600</xdr:colOff>
      <xdr:row>77</xdr:row>
      <xdr:rowOff>103586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94713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3975</xdr:rowOff>
    </xdr:from>
    <xdr:to>
      <xdr:col>36</xdr:col>
      <xdr:colOff>165100</xdr:colOff>
      <xdr:row>74</xdr:row>
      <xdr:rowOff>105575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122102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78727</xdr:rowOff>
    </xdr:from>
    <xdr:to>
      <xdr:col>55</xdr:col>
      <xdr:colOff>0</xdr:colOff>
      <xdr:row>96</xdr:row>
      <xdr:rowOff>148603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37927"/>
          <a:ext cx="8382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148603</xdr:rowOff>
    </xdr:from>
    <xdr:to>
      <xdr:col>50</xdr:col>
      <xdr:colOff>114300</xdr:colOff>
      <xdr:row>97</xdr:row>
      <xdr:rowOff>902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07803"/>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154623</xdr:rowOff>
    </xdr:from>
    <xdr:to>
      <xdr:col>45</xdr:col>
      <xdr:colOff>177800</xdr:colOff>
      <xdr:row>97</xdr:row>
      <xdr:rowOff>902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13823"/>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140297</xdr:rowOff>
    </xdr:from>
    <xdr:to>
      <xdr:col>41</xdr:col>
      <xdr:colOff>50800</xdr:colOff>
      <xdr:row>96</xdr:row>
      <xdr:rowOff>154623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99497"/>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27927</xdr:rowOff>
    </xdr:from>
    <xdr:to>
      <xdr:col>55</xdr:col>
      <xdr:colOff>50800</xdr:colOff>
      <xdr:row>96</xdr:row>
      <xdr:rowOff>129527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6354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97803</xdr:rowOff>
    </xdr:from>
    <xdr:to>
      <xdr:col>50</xdr:col>
      <xdr:colOff>165100</xdr:colOff>
      <xdr:row>97</xdr:row>
      <xdr:rowOff>27953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19080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121552</xdr:rowOff>
    </xdr:from>
    <xdr:to>
      <xdr:col>46</xdr:col>
      <xdr:colOff>38100</xdr:colOff>
      <xdr:row>97</xdr:row>
      <xdr:rowOff>51702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42829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103823</xdr:rowOff>
    </xdr:from>
    <xdr:to>
      <xdr:col>41</xdr:col>
      <xdr:colOff>101600</xdr:colOff>
      <xdr:row>97</xdr:row>
      <xdr:rowOff>33973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25100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89497</xdr:rowOff>
    </xdr:from>
    <xdr:to>
      <xdr:col>36</xdr:col>
      <xdr:colOff>165100</xdr:colOff>
      <xdr:row>97</xdr:row>
      <xdr:rowOff>19647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169037</xdr:rowOff>
    </xdr:from>
    <xdr:to>
      <xdr:col>85</xdr:col>
      <xdr:colOff>127000</xdr:colOff>
      <xdr:row>39</xdr:row>
      <xdr:rowOff>22123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2687"/>
          <a:ext cx="838200" cy="19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22123</xdr:rowOff>
    </xdr:from>
    <xdr:to>
      <xdr:col>81</xdr:col>
      <xdr:colOff>50800</xdr:colOff>
      <xdr:row>39</xdr:row>
      <xdr:rowOff>27305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08673"/>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27305</xdr:rowOff>
    </xdr:from>
    <xdr:to>
      <xdr:col>76</xdr:col>
      <xdr:colOff>114300</xdr:colOff>
      <xdr:row>39</xdr:row>
      <xdr:rowOff>36144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13855"/>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36144</xdr:rowOff>
    </xdr:from>
    <xdr:to>
      <xdr:col>71</xdr:col>
      <xdr:colOff>177800</xdr:colOff>
      <xdr:row>39</xdr:row>
      <xdr:rowOff>36373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226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118237</xdr:rowOff>
    </xdr:from>
    <xdr:to>
      <xdr:col>85</xdr:col>
      <xdr:colOff>177800</xdr:colOff>
      <xdr:row>38</xdr:row>
      <xdr:rowOff>48387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96664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142773</xdr:rowOff>
    </xdr:from>
    <xdr:to>
      <xdr:col>81</xdr:col>
      <xdr:colOff>101600</xdr:colOff>
      <xdr:row>39</xdr:row>
      <xdr:rowOff>72923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64050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147955</xdr:rowOff>
    </xdr:from>
    <xdr:to>
      <xdr:col>76</xdr:col>
      <xdr:colOff>165100</xdr:colOff>
      <xdr:row>39</xdr:row>
      <xdr:rowOff>78105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69232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156794</xdr:rowOff>
    </xdr:from>
    <xdr:to>
      <xdr:col>72</xdr:col>
      <xdr:colOff>38100</xdr:colOff>
      <xdr:row>39</xdr:row>
      <xdr:rowOff>86944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78071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6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157023</xdr:rowOff>
    </xdr:from>
    <xdr:to>
      <xdr:col>67</xdr:col>
      <xdr:colOff>101600</xdr:colOff>
      <xdr:row>39</xdr:row>
      <xdr:rowOff>87173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78300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42088</xdr:rowOff>
    </xdr:from>
    <xdr:to>
      <xdr:col>85</xdr:col>
      <xdr:colOff>127000</xdr:colOff>
      <xdr:row>55</xdr:row>
      <xdr:rowOff>126556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71838"/>
          <a:ext cx="8382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126556</xdr:rowOff>
    </xdr:from>
    <xdr:to>
      <xdr:col>81</xdr:col>
      <xdr:colOff>50800</xdr:colOff>
      <xdr:row>56</xdr:row>
      <xdr:rowOff>152768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56306"/>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40487</xdr:rowOff>
    </xdr:from>
    <xdr:to>
      <xdr:col>76</xdr:col>
      <xdr:colOff>114300</xdr:colOff>
      <xdr:row>56</xdr:row>
      <xdr:rowOff>152768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41687"/>
          <a:ext cx="889000" cy="1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151930</xdr:rowOff>
    </xdr:from>
    <xdr:to>
      <xdr:col>71</xdr:col>
      <xdr:colOff>177800</xdr:colOff>
      <xdr:row>56</xdr:row>
      <xdr:rowOff>40487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10230"/>
          <a:ext cx="889000" cy="2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162738</xdr:rowOff>
    </xdr:from>
    <xdr:to>
      <xdr:col>85</xdr:col>
      <xdr:colOff>177800</xdr:colOff>
      <xdr:row>55</xdr:row>
      <xdr:rowOff>92888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141165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9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75756</xdr:rowOff>
    </xdr:from>
    <xdr:to>
      <xdr:col>81</xdr:col>
      <xdr:colOff>101600</xdr:colOff>
      <xdr:row>56</xdr:row>
      <xdr:rowOff>5906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168483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101968</xdr:rowOff>
    </xdr:from>
    <xdr:to>
      <xdr:col>76</xdr:col>
      <xdr:colOff>165100</xdr:colOff>
      <xdr:row>57</xdr:row>
      <xdr:rowOff>32118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23245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161137</xdr:rowOff>
    </xdr:from>
    <xdr:to>
      <xdr:col>72</xdr:col>
      <xdr:colOff>38100</xdr:colOff>
      <xdr:row>56</xdr:row>
      <xdr:rowOff>91287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82414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101130</xdr:rowOff>
    </xdr:from>
    <xdr:to>
      <xdr:col>67</xdr:col>
      <xdr:colOff>101600</xdr:colOff>
      <xdr:row>55</xdr:row>
      <xdr:rowOff>31280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47807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133528</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06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133528</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06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130327</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0342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130327</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0342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82728</xdr:rowOff>
    </xdr:from>
    <xdr:to>
      <xdr:col>81</xdr:col>
      <xdr:colOff>101600</xdr:colOff>
      <xdr:row>79</xdr:row>
      <xdr:rowOff>12878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4005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48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79527</xdr:rowOff>
    </xdr:from>
    <xdr:to>
      <xdr:col>72</xdr:col>
      <xdr:colOff>38100</xdr:colOff>
      <xdr:row>79</xdr:row>
      <xdr:rowOff>9677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4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93001</xdr:rowOff>
    </xdr:from>
    <xdr:to>
      <xdr:col>85</xdr:col>
      <xdr:colOff>127000</xdr:colOff>
      <xdr:row>97</xdr:row>
      <xdr:rowOff>113705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23651"/>
          <a:ext cx="8382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76214</xdr:rowOff>
    </xdr:from>
    <xdr:to>
      <xdr:col>81</xdr:col>
      <xdr:colOff>50800</xdr:colOff>
      <xdr:row>97</xdr:row>
      <xdr:rowOff>93001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706864"/>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44602</xdr:rowOff>
    </xdr:from>
    <xdr:to>
      <xdr:col>76</xdr:col>
      <xdr:colOff>114300</xdr:colOff>
      <xdr:row>97</xdr:row>
      <xdr:rowOff>76214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675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44602</xdr:rowOff>
    </xdr:from>
    <xdr:to>
      <xdr:col>71</xdr:col>
      <xdr:colOff>177800</xdr:colOff>
      <xdr:row>97</xdr:row>
      <xdr:rowOff>63021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75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62905</xdr:rowOff>
    </xdr:from>
    <xdr:to>
      <xdr:col>85</xdr:col>
      <xdr:colOff>177800</xdr:colOff>
      <xdr:row>97</xdr:row>
      <xdr:rowOff>164505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41332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42201</xdr:rowOff>
    </xdr:from>
    <xdr:to>
      <xdr:col>81</xdr:col>
      <xdr:colOff>101600</xdr:colOff>
      <xdr:row>97</xdr:row>
      <xdr:rowOff>143801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134928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25414</xdr:rowOff>
    </xdr:from>
    <xdr:to>
      <xdr:col>76</xdr:col>
      <xdr:colOff>165100</xdr:colOff>
      <xdr:row>97</xdr:row>
      <xdr:rowOff>127014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165252</xdr:rowOff>
    </xdr:from>
    <xdr:to>
      <xdr:col>72</xdr:col>
      <xdr:colOff>38100</xdr:colOff>
      <xdr:row>97</xdr:row>
      <xdr:rowOff>95402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12221</xdr:rowOff>
    </xdr:from>
    <xdr:to>
      <xdr:col>67</xdr:col>
      <xdr:colOff>101600</xdr:colOff>
      <xdr:row>97</xdr:row>
      <xdr:rowOff>113821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104948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主に民生費、</a:t>
          </a:r>
          <a:r>
            <a:rPr kumimoji="1" lang="ja-JP" altLang="en-US" sz="1100">
              <a:solidFill>
                <a:sysClr val="windowText" lastClr="000000"/>
              </a:solidFill>
              <a:effectLst/>
              <a:latin typeface="+mn-lt"/>
              <a:ea typeface="+mn-ea"/>
              <a:cs typeface="+mn-cs"/>
            </a:rPr>
            <a:t>総務費、消防費、</a:t>
          </a:r>
          <a:r>
            <a:rPr kumimoji="1" lang="ja-JP" altLang="ja-JP" sz="1100">
              <a:solidFill>
                <a:sysClr val="windowText" lastClr="000000"/>
              </a:solidFill>
              <a:effectLst/>
              <a:latin typeface="+mn-lt"/>
              <a:ea typeface="+mn-ea"/>
              <a:cs typeface="+mn-cs"/>
            </a:rPr>
            <a:t>教育費が増加しました。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物価高騰重点支援臨時給付金事業</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皆減</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がありましたが、</a:t>
          </a:r>
          <a:r>
            <a:rPr kumimoji="1" lang="ja-JP" altLang="en-US" sz="1100">
              <a:solidFill>
                <a:sysClr val="windowText" lastClr="000000"/>
              </a:solidFill>
              <a:effectLst/>
              <a:latin typeface="+mn-lt"/>
              <a:ea typeface="+mn-ea"/>
              <a:cs typeface="+mn-cs"/>
            </a:rPr>
            <a:t>低所得者支援・定額減税補足臨時給付金事業、障がい者自立支援給付費、児童手当の増</a:t>
          </a:r>
          <a:r>
            <a:rPr kumimoji="1" lang="ja-JP" altLang="ja-JP" sz="1100">
              <a:solidFill>
                <a:sysClr val="windowText" lastClr="000000"/>
              </a:solidFill>
              <a:effectLst/>
              <a:latin typeface="+mn-lt"/>
              <a:ea typeface="+mn-ea"/>
              <a:cs typeface="+mn-cs"/>
            </a:rPr>
            <a:t>等により増加しました。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教育費は小中学校大規模改造事業費の増、</a:t>
          </a:r>
          <a:r>
            <a:rPr kumimoji="1" lang="ja-JP" altLang="en-US" sz="1100">
              <a:solidFill>
                <a:sysClr val="windowText" lastClr="000000"/>
              </a:solidFill>
              <a:effectLst/>
              <a:latin typeface="+mn-lt"/>
              <a:ea typeface="+mn-ea"/>
              <a:cs typeface="+mn-cs"/>
            </a:rPr>
            <a:t>給食センター空調設備更新工事の増</a:t>
          </a:r>
          <a:r>
            <a:rPr kumimoji="1" lang="ja-JP" altLang="ja-JP" sz="1100">
              <a:solidFill>
                <a:sysClr val="windowText" lastClr="000000"/>
              </a:solidFill>
              <a:effectLst/>
              <a:latin typeface="+mn-lt"/>
              <a:ea typeface="+mn-ea"/>
              <a:cs typeface="+mn-cs"/>
            </a:rPr>
            <a:t>等により増加しました。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総務費はふるさと応援寄附金経費や基金積立金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増により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しました。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防災行政無線デジタル更新工事、気象観測システム更新工事の増</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全体として類似団体平均並み、もしくは類似団体平均を下回る数値で推移しているため、今後も経費の抑制に努め、財政の健全化に努めます。</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実質収支額については、継続的に黒字を確保しています。</a:t>
          </a:r>
          <a:endParaRPr lang="ja-JP" altLang="ja-JP" sz="1400">
            <a:effectLst/>
          </a:endParaRPr>
        </a:p>
        <a:p>
          <a:r>
            <a:rPr kumimoji="1" lang="ja-JP" altLang="ja-JP" sz="1100">
              <a:solidFill>
                <a:schemeClr val="dk1"/>
              </a:solidFill>
              <a:effectLst/>
              <a:latin typeface="+mn-lt"/>
              <a:ea typeface="+mn-ea"/>
              <a:cs typeface="+mn-cs"/>
            </a:rPr>
            <a:t>実質単年度収支については、令和元年度以降、財政調整基金を取り崩すことなく積立てられていることにより、黒字が続いています。</a:t>
          </a:r>
          <a:r>
            <a:rPr kumimoji="1" lang="ja-JP" altLang="en-US" sz="1100">
              <a:solidFill>
                <a:schemeClr val="dk1"/>
              </a:solidFill>
              <a:effectLst/>
              <a:latin typeface="+mn-lt"/>
              <a:ea typeface="+mn-ea"/>
              <a:cs typeface="+mn-cs"/>
            </a:rPr>
            <a:t>令和６年度は余剰財源について、</a:t>
          </a:r>
          <a:r>
            <a:rPr kumimoji="1" lang="ja-JP" altLang="ja-JP" sz="1100">
              <a:solidFill>
                <a:schemeClr val="dk1"/>
              </a:solidFill>
              <a:effectLst/>
              <a:latin typeface="+mn-lt"/>
              <a:ea typeface="+mn-ea"/>
              <a:cs typeface="+mn-cs"/>
            </a:rPr>
            <a:t>財政調整基金への積立を控え</a:t>
          </a:r>
          <a:r>
            <a:rPr kumimoji="1" lang="ja-JP" altLang="en-US" sz="1100">
              <a:solidFill>
                <a:schemeClr val="dk1"/>
              </a:solidFill>
              <a:effectLst/>
              <a:latin typeface="+mn-lt"/>
              <a:ea typeface="+mn-ea"/>
              <a:cs typeface="+mn-cs"/>
            </a:rPr>
            <a:t>、特定目的基金（公共施設整備基金）に優先的に積立てた結果、実質単年度収支が下がりました。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のいずれも黒字を維持しており、健全な財政状況を維持しています。介護保険特別会計などの特別会計は一般会計からの繰入金で黒字を維持しており、今後も黒字を維持するよう、収入の確保及び歳出の縮減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43450852</v>
      </c>
      <c r="BO4" s="828"/>
      <c r="BP4" s="828"/>
      <c r="BQ4" s="828"/>
      <c r="BR4" s="828"/>
      <c r="BS4" s="828"/>
      <c r="BT4" s="828"/>
      <c r="BU4" s="829"/>
      <c r="BV4" s="827">
        <v>38478695</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13.4</v>
      </c>
      <c r="CU4" s="968"/>
      <c r="CV4" s="968"/>
      <c r="CW4" s="968"/>
      <c r="CX4" s="968"/>
      <c r="CY4" s="968"/>
      <c r="CZ4" s="968"/>
      <c r="DA4" s="969"/>
      <c r="DB4" s="967">
        <v>13.4</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40277640</v>
      </c>
      <c r="BO5" s="799"/>
      <c r="BP5" s="799"/>
      <c r="BQ5" s="799"/>
      <c r="BR5" s="799"/>
      <c r="BS5" s="799"/>
      <c r="BT5" s="799"/>
      <c r="BU5" s="800"/>
      <c r="BV5" s="798">
        <v>35377652</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85.3</v>
      </c>
      <c r="CU5" s="796"/>
      <c r="CV5" s="796"/>
      <c r="CW5" s="796"/>
      <c r="CX5" s="796"/>
      <c r="CY5" s="796"/>
      <c r="CZ5" s="796"/>
      <c r="DA5" s="797"/>
      <c r="DB5" s="795">
        <v>87</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3173212</v>
      </c>
      <c r="BO6" s="799"/>
      <c r="BP6" s="799"/>
      <c r="BQ6" s="799"/>
      <c r="BR6" s="799"/>
      <c r="BS6" s="799"/>
      <c r="BT6" s="799"/>
      <c r="BU6" s="800"/>
      <c r="BV6" s="798">
        <v>3101043</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85.3</v>
      </c>
      <c r="CU6" s="942"/>
      <c r="CV6" s="942"/>
      <c r="CW6" s="942"/>
      <c r="CX6" s="942"/>
      <c r="CY6" s="942"/>
      <c r="CZ6" s="942"/>
      <c r="DA6" s="943"/>
      <c r="DB6" s="941">
        <v>87.4</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296927</v>
      </c>
      <c r="BO7" s="799"/>
      <c r="BP7" s="799"/>
      <c r="BQ7" s="799"/>
      <c r="BR7" s="799"/>
      <c r="BS7" s="799"/>
      <c r="BT7" s="799"/>
      <c r="BU7" s="800"/>
      <c r="BV7" s="798">
        <v>290943</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21457633</v>
      </c>
      <c r="CU7" s="799"/>
      <c r="CV7" s="799"/>
      <c r="CW7" s="799"/>
      <c r="CX7" s="799"/>
      <c r="CY7" s="799"/>
      <c r="CZ7" s="799"/>
      <c r="DA7" s="800"/>
      <c r="DB7" s="798">
        <v>20911291</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2876285</v>
      </c>
      <c r="BO8" s="799"/>
      <c r="BP8" s="799"/>
      <c r="BQ8" s="799"/>
      <c r="BR8" s="799"/>
      <c r="BS8" s="799"/>
      <c r="BT8" s="799"/>
      <c r="BU8" s="800"/>
      <c r="BV8" s="798">
        <v>2810100</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0.8</v>
      </c>
      <c r="CU8" s="902"/>
      <c r="CV8" s="902"/>
      <c r="CW8" s="902"/>
      <c r="CX8" s="902"/>
      <c r="CY8" s="902"/>
      <c r="CZ8" s="902"/>
      <c r="DA8" s="903"/>
      <c r="DB8" s="901">
        <v>0.81</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99968</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110</v>
      </c>
      <c r="AV9" s="857"/>
      <c r="AW9" s="857"/>
      <c r="AX9" s="857"/>
      <c r="AY9" s="812" t="s">
        <v>111</v>
      </c>
      <c r="AZ9" s="813"/>
      <c r="BA9" s="813"/>
      <c r="BB9" s="813"/>
      <c r="BC9" s="813"/>
      <c r="BD9" s="813"/>
      <c r="BE9" s="813"/>
      <c r="BF9" s="813"/>
      <c r="BG9" s="813"/>
      <c r="BH9" s="813"/>
      <c r="BI9" s="813"/>
      <c r="BJ9" s="813"/>
      <c r="BK9" s="813"/>
      <c r="BL9" s="813"/>
      <c r="BM9" s="814"/>
      <c r="BN9" s="798">
        <v>66185</v>
      </c>
      <c r="BO9" s="799"/>
      <c r="BP9" s="799"/>
      <c r="BQ9" s="799"/>
      <c r="BR9" s="799"/>
      <c r="BS9" s="799"/>
      <c r="BT9" s="799"/>
      <c r="BU9" s="800"/>
      <c r="BV9" s="798">
        <v>212429</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6.3</v>
      </c>
      <c r="CU9" s="796"/>
      <c r="CV9" s="796"/>
      <c r="CW9" s="796"/>
      <c r="CX9" s="796"/>
      <c r="CY9" s="796"/>
      <c r="CZ9" s="796"/>
      <c r="DA9" s="797"/>
      <c r="DB9" s="795">
        <v>7.5</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113</v>
      </c>
      <c r="M10" s="755"/>
      <c r="N10" s="755"/>
      <c r="O10" s="755"/>
      <c r="P10" s="755"/>
      <c r="Q10" s="756"/>
      <c r="R10" s="751">
        <v>98695</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90</v>
      </c>
      <c r="AV10" s="857"/>
      <c r="AW10" s="857"/>
      <c r="AX10" s="857"/>
      <c r="AY10" s="812" t="s">
        <v>115</v>
      </c>
      <c r="AZ10" s="813"/>
      <c r="BA10" s="813"/>
      <c r="BB10" s="813"/>
      <c r="BC10" s="813"/>
      <c r="BD10" s="813"/>
      <c r="BE10" s="813"/>
      <c r="BF10" s="813"/>
      <c r="BG10" s="813"/>
      <c r="BH10" s="813"/>
      <c r="BI10" s="813"/>
      <c r="BJ10" s="813"/>
      <c r="BK10" s="813"/>
      <c r="BL10" s="813"/>
      <c r="BM10" s="814"/>
      <c r="BN10" s="798">
        <v>842128</v>
      </c>
      <c r="BO10" s="799"/>
      <c r="BP10" s="799"/>
      <c r="BQ10" s="799"/>
      <c r="BR10" s="799"/>
      <c r="BS10" s="799"/>
      <c r="BT10" s="799"/>
      <c r="BU10" s="800"/>
      <c r="BV10" s="798">
        <v>1174528</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90</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99779</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0</v>
      </c>
      <c r="BO12" s="799"/>
      <c r="BP12" s="799"/>
      <c r="BQ12" s="799"/>
      <c r="BR12" s="799"/>
      <c r="BS12" s="799"/>
      <c r="BT12" s="799"/>
      <c r="BU12" s="800"/>
      <c r="BV12" s="798">
        <v>4830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130</v>
      </c>
      <c r="N13" s="883"/>
      <c r="O13" s="883"/>
      <c r="P13" s="883"/>
      <c r="Q13" s="884"/>
      <c r="R13" s="885">
        <v>90662</v>
      </c>
      <c r="S13" s="886"/>
      <c r="T13" s="886"/>
      <c r="U13" s="886"/>
      <c r="V13" s="887"/>
      <c r="W13" s="888" t="s">
        <v>131</v>
      </c>
      <c r="X13" s="784"/>
      <c r="Y13" s="784"/>
      <c r="Z13" s="784"/>
      <c r="AA13" s="784"/>
      <c r="AB13" s="785"/>
      <c r="AC13" s="751">
        <v>525</v>
      </c>
      <c r="AD13" s="752"/>
      <c r="AE13" s="752"/>
      <c r="AF13" s="752"/>
      <c r="AG13" s="753"/>
      <c r="AH13" s="751">
        <v>674</v>
      </c>
      <c r="AI13" s="752"/>
      <c r="AJ13" s="752"/>
      <c r="AK13" s="752"/>
      <c r="AL13" s="811"/>
      <c r="AM13" s="855" t="s">
        <v>132</v>
      </c>
      <c r="AN13" s="755"/>
      <c r="AO13" s="755"/>
      <c r="AP13" s="755"/>
      <c r="AQ13" s="755"/>
      <c r="AR13" s="755"/>
      <c r="AS13" s="755"/>
      <c r="AT13" s="756"/>
      <c r="AU13" s="856" t="s">
        <v>110</v>
      </c>
      <c r="AV13" s="857"/>
      <c r="AW13" s="857"/>
      <c r="AX13" s="857"/>
      <c r="AY13" s="812" t="s">
        <v>133</v>
      </c>
      <c r="AZ13" s="813"/>
      <c r="BA13" s="813"/>
      <c r="BB13" s="813"/>
      <c r="BC13" s="813"/>
      <c r="BD13" s="813"/>
      <c r="BE13" s="813"/>
      <c r="BF13" s="813"/>
      <c r="BG13" s="813"/>
      <c r="BH13" s="813"/>
      <c r="BI13" s="813"/>
      <c r="BJ13" s="813"/>
      <c r="BK13" s="813"/>
      <c r="BL13" s="813"/>
      <c r="BM13" s="814"/>
      <c r="BN13" s="798">
        <v>908313</v>
      </c>
      <c r="BO13" s="799"/>
      <c r="BP13" s="799"/>
      <c r="BQ13" s="799"/>
      <c r="BR13" s="799"/>
      <c r="BS13" s="799"/>
      <c r="BT13" s="799"/>
      <c r="BU13" s="800"/>
      <c r="BV13" s="798">
        <v>1382127</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-1.8</v>
      </c>
      <c r="CU13" s="796"/>
      <c r="CV13" s="796"/>
      <c r="CW13" s="796"/>
      <c r="CX13" s="796"/>
      <c r="CY13" s="796"/>
      <c r="CZ13" s="796"/>
      <c r="DA13" s="797"/>
      <c r="DB13" s="795">
        <v>-0.8</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100207</v>
      </c>
      <c r="S14" s="886"/>
      <c r="T14" s="886"/>
      <c r="U14" s="886"/>
      <c r="V14" s="887"/>
      <c r="W14" s="889"/>
      <c r="X14" s="787"/>
      <c r="Y14" s="787"/>
      <c r="Z14" s="787"/>
      <c r="AA14" s="787"/>
      <c r="AB14" s="788"/>
      <c r="AC14" s="878">
        <v>1.2</v>
      </c>
      <c r="AD14" s="879"/>
      <c r="AE14" s="879"/>
      <c r="AF14" s="879"/>
      <c r="AG14" s="880"/>
      <c r="AH14" s="878">
        <v>1.4</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130</v>
      </c>
      <c r="N15" s="883"/>
      <c r="O15" s="883"/>
      <c r="P15" s="883"/>
      <c r="Q15" s="884"/>
      <c r="R15" s="885">
        <v>91443</v>
      </c>
      <c r="S15" s="886"/>
      <c r="T15" s="886"/>
      <c r="U15" s="886"/>
      <c r="V15" s="887"/>
      <c r="W15" s="888" t="s">
        <v>137</v>
      </c>
      <c r="X15" s="784"/>
      <c r="Y15" s="784"/>
      <c r="Z15" s="784"/>
      <c r="AA15" s="784"/>
      <c r="AB15" s="785"/>
      <c r="AC15" s="751">
        <v>16136</v>
      </c>
      <c r="AD15" s="752"/>
      <c r="AE15" s="752"/>
      <c r="AF15" s="752"/>
      <c r="AG15" s="753"/>
      <c r="AH15" s="751">
        <v>17474</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13956279</v>
      </c>
      <c r="BO15" s="828"/>
      <c r="BP15" s="828"/>
      <c r="BQ15" s="828"/>
      <c r="BR15" s="828"/>
      <c r="BS15" s="828"/>
      <c r="BT15" s="828"/>
      <c r="BU15" s="829"/>
      <c r="BV15" s="827">
        <v>13683565</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37.5</v>
      </c>
      <c r="AD16" s="879"/>
      <c r="AE16" s="879"/>
      <c r="AF16" s="879"/>
      <c r="AG16" s="880"/>
      <c r="AH16" s="878">
        <v>37.299999999999997</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17582841</v>
      </c>
      <c r="BO16" s="799"/>
      <c r="BP16" s="799"/>
      <c r="BQ16" s="799"/>
      <c r="BR16" s="799"/>
      <c r="BS16" s="799"/>
      <c r="BT16" s="799"/>
      <c r="BU16" s="800"/>
      <c r="BV16" s="798">
        <v>17040378</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26331</v>
      </c>
      <c r="AD17" s="752"/>
      <c r="AE17" s="752"/>
      <c r="AF17" s="752"/>
      <c r="AG17" s="753"/>
      <c r="AH17" s="751">
        <v>28681</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17701732</v>
      </c>
      <c r="BO17" s="799"/>
      <c r="BP17" s="799"/>
      <c r="BQ17" s="799"/>
      <c r="BR17" s="799"/>
      <c r="BS17" s="799"/>
      <c r="BT17" s="799"/>
      <c r="BU17" s="800"/>
      <c r="BV17" s="798">
        <v>17327146</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147</v>
      </c>
      <c r="C18" s="849"/>
      <c r="D18" s="849"/>
      <c r="E18" s="850"/>
      <c r="F18" s="850"/>
      <c r="G18" s="850"/>
      <c r="H18" s="850"/>
      <c r="I18" s="850"/>
      <c r="J18" s="850"/>
      <c r="K18" s="850"/>
      <c r="L18" s="851">
        <v>87.57</v>
      </c>
      <c r="M18" s="851"/>
      <c r="N18" s="851"/>
      <c r="O18" s="851"/>
      <c r="P18" s="851"/>
      <c r="Q18" s="851"/>
      <c r="R18" s="852"/>
      <c r="S18" s="852"/>
      <c r="T18" s="852"/>
      <c r="U18" s="852"/>
      <c r="V18" s="853"/>
      <c r="W18" s="869"/>
      <c r="X18" s="870"/>
      <c r="Y18" s="870"/>
      <c r="Z18" s="870"/>
      <c r="AA18" s="870"/>
      <c r="AB18" s="894"/>
      <c r="AC18" s="768">
        <v>61.2</v>
      </c>
      <c r="AD18" s="769"/>
      <c r="AE18" s="769"/>
      <c r="AF18" s="769"/>
      <c r="AG18" s="854"/>
      <c r="AH18" s="768">
        <v>61.2</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18552419</v>
      </c>
      <c r="BO18" s="799"/>
      <c r="BP18" s="799"/>
      <c r="BQ18" s="799"/>
      <c r="BR18" s="799"/>
      <c r="BS18" s="799"/>
      <c r="BT18" s="799"/>
      <c r="BU18" s="800"/>
      <c r="BV18" s="798">
        <v>18312324</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149</v>
      </c>
      <c r="C19" s="849"/>
      <c r="D19" s="849"/>
      <c r="E19" s="850"/>
      <c r="F19" s="850"/>
      <c r="G19" s="850"/>
      <c r="H19" s="850"/>
      <c r="I19" s="850"/>
      <c r="J19" s="850"/>
      <c r="K19" s="850"/>
      <c r="L19" s="858">
        <v>1142</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31623202</v>
      </c>
      <c r="BO19" s="799"/>
      <c r="BP19" s="799"/>
      <c r="BQ19" s="799"/>
      <c r="BR19" s="799"/>
      <c r="BS19" s="799"/>
      <c r="BT19" s="799"/>
      <c r="BU19" s="800"/>
      <c r="BV19" s="798">
        <v>28368307</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151</v>
      </c>
      <c r="C20" s="849"/>
      <c r="D20" s="849"/>
      <c r="E20" s="850"/>
      <c r="F20" s="850"/>
      <c r="G20" s="850"/>
      <c r="H20" s="850"/>
      <c r="I20" s="850"/>
      <c r="J20" s="850"/>
      <c r="K20" s="850"/>
      <c r="L20" s="858">
        <v>39996</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19760941</v>
      </c>
      <c r="BO22" s="828"/>
      <c r="BP22" s="828"/>
      <c r="BQ22" s="828"/>
      <c r="BR22" s="828"/>
      <c r="BS22" s="828"/>
      <c r="BT22" s="828"/>
      <c r="BU22" s="829"/>
      <c r="BV22" s="827">
        <v>19618549</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15115513</v>
      </c>
      <c r="BO23" s="799"/>
      <c r="BP23" s="799"/>
      <c r="BQ23" s="799"/>
      <c r="BR23" s="799"/>
      <c r="BS23" s="799"/>
      <c r="BT23" s="799"/>
      <c r="BU23" s="800"/>
      <c r="BV23" s="798">
        <v>14223858</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161</v>
      </c>
      <c r="F24" s="755"/>
      <c r="G24" s="755"/>
      <c r="H24" s="755"/>
      <c r="I24" s="755"/>
      <c r="J24" s="755"/>
      <c r="K24" s="756"/>
      <c r="L24" s="751">
        <v>1</v>
      </c>
      <c r="M24" s="752"/>
      <c r="N24" s="752"/>
      <c r="O24" s="752"/>
      <c r="P24" s="753"/>
      <c r="Q24" s="751">
        <v>9200</v>
      </c>
      <c r="R24" s="752"/>
      <c r="S24" s="752"/>
      <c r="T24" s="752"/>
      <c r="U24" s="752"/>
      <c r="V24" s="753"/>
      <c r="W24" s="841"/>
      <c r="X24" s="778"/>
      <c r="Y24" s="779"/>
      <c r="Z24" s="754" t="s">
        <v>162</v>
      </c>
      <c r="AA24" s="755"/>
      <c r="AB24" s="755"/>
      <c r="AC24" s="755"/>
      <c r="AD24" s="755"/>
      <c r="AE24" s="755"/>
      <c r="AF24" s="755"/>
      <c r="AG24" s="756"/>
      <c r="AH24" s="751">
        <v>458</v>
      </c>
      <c r="AI24" s="752"/>
      <c r="AJ24" s="752"/>
      <c r="AK24" s="752"/>
      <c r="AL24" s="753"/>
      <c r="AM24" s="751">
        <v>1385908</v>
      </c>
      <c r="AN24" s="752"/>
      <c r="AO24" s="752"/>
      <c r="AP24" s="752"/>
      <c r="AQ24" s="752"/>
      <c r="AR24" s="753"/>
      <c r="AS24" s="751">
        <v>3026</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12911854</v>
      </c>
      <c r="BO24" s="799"/>
      <c r="BP24" s="799"/>
      <c r="BQ24" s="799"/>
      <c r="BR24" s="799"/>
      <c r="BS24" s="799"/>
      <c r="BT24" s="799"/>
      <c r="BU24" s="800"/>
      <c r="BV24" s="798">
        <v>11991382</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164</v>
      </c>
      <c r="F25" s="755"/>
      <c r="G25" s="755"/>
      <c r="H25" s="755"/>
      <c r="I25" s="755"/>
      <c r="J25" s="755"/>
      <c r="K25" s="756"/>
      <c r="L25" s="751">
        <v>1</v>
      </c>
      <c r="M25" s="752"/>
      <c r="N25" s="752"/>
      <c r="O25" s="752"/>
      <c r="P25" s="753"/>
      <c r="Q25" s="751">
        <v>7800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2036061</v>
      </c>
      <c r="BO25" s="828"/>
      <c r="BP25" s="828"/>
      <c r="BQ25" s="828"/>
      <c r="BR25" s="828"/>
      <c r="BS25" s="828"/>
      <c r="BT25" s="828"/>
      <c r="BU25" s="829"/>
      <c r="BV25" s="827">
        <v>2283671</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167</v>
      </c>
      <c r="F26" s="755"/>
      <c r="G26" s="755"/>
      <c r="H26" s="755"/>
      <c r="I26" s="755"/>
      <c r="J26" s="755"/>
      <c r="K26" s="756"/>
      <c r="L26" s="751">
        <v>1</v>
      </c>
      <c r="M26" s="752"/>
      <c r="N26" s="752"/>
      <c r="O26" s="752"/>
      <c r="P26" s="753"/>
      <c r="Q26" s="751">
        <v>6440</v>
      </c>
      <c r="R26" s="752"/>
      <c r="S26" s="752"/>
      <c r="T26" s="752"/>
      <c r="U26" s="752"/>
      <c r="V26" s="753"/>
      <c r="W26" s="841"/>
      <c r="X26" s="778"/>
      <c r="Y26" s="779"/>
      <c r="Z26" s="754" t="s">
        <v>168</v>
      </c>
      <c r="AA26" s="809"/>
      <c r="AB26" s="809"/>
      <c r="AC26" s="809"/>
      <c r="AD26" s="809"/>
      <c r="AE26" s="809"/>
      <c r="AF26" s="809"/>
      <c r="AG26" s="810"/>
      <c r="AH26" s="751">
        <v>6</v>
      </c>
      <c r="AI26" s="752"/>
      <c r="AJ26" s="752"/>
      <c r="AK26" s="752"/>
      <c r="AL26" s="753"/>
      <c r="AM26" s="751">
        <v>14826</v>
      </c>
      <c r="AN26" s="752"/>
      <c r="AO26" s="752"/>
      <c r="AP26" s="752"/>
      <c r="AQ26" s="752"/>
      <c r="AR26" s="753"/>
      <c r="AS26" s="751">
        <v>2471</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170</v>
      </c>
      <c r="F27" s="755"/>
      <c r="G27" s="755"/>
      <c r="H27" s="755"/>
      <c r="I27" s="755"/>
      <c r="J27" s="755"/>
      <c r="K27" s="756"/>
      <c r="L27" s="751">
        <v>1</v>
      </c>
      <c r="M27" s="752"/>
      <c r="N27" s="752"/>
      <c r="O27" s="752"/>
      <c r="P27" s="753"/>
      <c r="Q27" s="751">
        <v>4800</v>
      </c>
      <c r="R27" s="752"/>
      <c r="S27" s="752"/>
      <c r="T27" s="752"/>
      <c r="U27" s="752"/>
      <c r="V27" s="753"/>
      <c r="W27" s="841"/>
      <c r="X27" s="778"/>
      <c r="Y27" s="779"/>
      <c r="Z27" s="754" t="s">
        <v>171</v>
      </c>
      <c r="AA27" s="755"/>
      <c r="AB27" s="755"/>
      <c r="AC27" s="755"/>
      <c r="AD27" s="755"/>
      <c r="AE27" s="755"/>
      <c r="AF27" s="755"/>
      <c r="AG27" s="756"/>
      <c r="AH27" s="751">
        <v>18</v>
      </c>
      <c r="AI27" s="752"/>
      <c r="AJ27" s="752"/>
      <c r="AK27" s="752"/>
      <c r="AL27" s="753"/>
      <c r="AM27" s="751">
        <v>62192</v>
      </c>
      <c r="AN27" s="752"/>
      <c r="AO27" s="752"/>
      <c r="AP27" s="752"/>
      <c r="AQ27" s="752"/>
      <c r="AR27" s="753"/>
      <c r="AS27" s="751">
        <v>3455</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v>878257</v>
      </c>
      <c r="BO27" s="833"/>
      <c r="BP27" s="833"/>
      <c r="BQ27" s="833"/>
      <c r="BR27" s="833"/>
      <c r="BS27" s="833"/>
      <c r="BT27" s="833"/>
      <c r="BU27" s="834"/>
      <c r="BV27" s="832">
        <v>882920</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173</v>
      </c>
      <c r="F28" s="755"/>
      <c r="G28" s="755"/>
      <c r="H28" s="755"/>
      <c r="I28" s="755"/>
      <c r="J28" s="755"/>
      <c r="K28" s="756"/>
      <c r="L28" s="751">
        <v>1</v>
      </c>
      <c r="M28" s="752"/>
      <c r="N28" s="752"/>
      <c r="O28" s="752"/>
      <c r="P28" s="753"/>
      <c r="Q28" s="751">
        <v>4250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10288965</v>
      </c>
      <c r="BO28" s="828"/>
      <c r="BP28" s="828"/>
      <c r="BQ28" s="828"/>
      <c r="BR28" s="828"/>
      <c r="BS28" s="828"/>
      <c r="BT28" s="828"/>
      <c r="BU28" s="829"/>
      <c r="BV28" s="827">
        <v>9446837</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176</v>
      </c>
      <c r="F29" s="755"/>
      <c r="G29" s="755"/>
      <c r="H29" s="755"/>
      <c r="I29" s="755"/>
      <c r="J29" s="755"/>
      <c r="K29" s="756"/>
      <c r="L29" s="751">
        <v>20</v>
      </c>
      <c r="M29" s="752"/>
      <c r="N29" s="752"/>
      <c r="O29" s="752"/>
      <c r="P29" s="753"/>
      <c r="Q29" s="751">
        <v>4000</v>
      </c>
      <c r="R29" s="752"/>
      <c r="S29" s="752"/>
      <c r="T29" s="752"/>
      <c r="U29" s="752"/>
      <c r="V29" s="753"/>
      <c r="W29" s="842"/>
      <c r="X29" s="843"/>
      <c r="Y29" s="844"/>
      <c r="Z29" s="754" t="s">
        <v>177</v>
      </c>
      <c r="AA29" s="755"/>
      <c r="AB29" s="755"/>
      <c r="AC29" s="755"/>
      <c r="AD29" s="755"/>
      <c r="AE29" s="755"/>
      <c r="AF29" s="755"/>
      <c r="AG29" s="756"/>
      <c r="AH29" s="751">
        <v>476</v>
      </c>
      <c r="AI29" s="752"/>
      <c r="AJ29" s="752"/>
      <c r="AK29" s="752"/>
      <c r="AL29" s="753"/>
      <c r="AM29" s="751">
        <v>1448100</v>
      </c>
      <c r="AN29" s="752"/>
      <c r="AO29" s="752"/>
      <c r="AP29" s="752"/>
      <c r="AQ29" s="752"/>
      <c r="AR29" s="753"/>
      <c r="AS29" s="751">
        <v>3042</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355788</v>
      </c>
      <c r="BO29" s="799"/>
      <c r="BP29" s="799"/>
      <c r="BQ29" s="799"/>
      <c r="BR29" s="799"/>
      <c r="BS29" s="799"/>
      <c r="BT29" s="799"/>
      <c r="BU29" s="800"/>
      <c r="BV29" s="798">
        <v>220242</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97.4</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11791719</v>
      </c>
      <c r="BO30" s="833"/>
      <c r="BP30" s="833"/>
      <c r="BQ30" s="833"/>
      <c r="BR30" s="833"/>
      <c r="BS30" s="833"/>
      <c r="BT30" s="833"/>
      <c r="BU30" s="834"/>
      <c r="BV30" s="832">
        <v>9986324</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国民健康保険事業特別会計</v>
      </c>
      <c r="X34" s="747"/>
      <c r="Y34" s="747"/>
      <c r="Z34" s="747"/>
      <c r="AA34" s="747"/>
      <c r="AB34" s="747"/>
      <c r="AC34" s="747"/>
      <c r="AD34" s="747"/>
      <c r="AE34" s="747"/>
      <c r="AF34" s="747"/>
      <c r="AG34" s="747"/>
      <c r="AH34" s="747"/>
      <c r="AI34" s="747"/>
      <c r="AJ34" s="747"/>
      <c r="AK34" s="747"/>
      <c r="AL34" s="163"/>
      <c r="AM34" s="746">
        <f>IF(AO34="","",MAX(C34:D43,U34:V43)+1)</f>
        <v>7</v>
      </c>
      <c r="AN34" s="746"/>
      <c r="AO34" s="747" t="str">
        <f>IF('各会計、関係団体の財政状況及び健全化判断比率'!B32="","",'各会計、関係団体の財政状況及び健全化判断比率'!B32)</f>
        <v>水道事業会計</v>
      </c>
      <c r="AP34" s="747"/>
      <c r="AQ34" s="747"/>
      <c r="AR34" s="747"/>
      <c r="AS34" s="747"/>
      <c r="AT34" s="747"/>
      <c r="AU34" s="747"/>
      <c r="AV34" s="747"/>
      <c r="AW34" s="747"/>
      <c r="AX34" s="747"/>
      <c r="AY34" s="747"/>
      <c r="AZ34" s="747"/>
      <c r="BA34" s="747"/>
      <c r="BB34" s="747"/>
      <c r="BC34" s="747"/>
      <c r="BD34" s="163"/>
      <c r="BE34" s="746">
        <f>IF(BG34="","",MAX(C34:D43,U34:V43,AM34:AN43)+1)</f>
        <v>9</v>
      </c>
      <c r="BF34" s="746"/>
      <c r="BG34" s="747" t="str">
        <f>IF('各会計、関係団体の財政状況及び健全化判断比率'!B34="","",'各会計、関係団体の財政状況及び健全化判断比率'!B34)</f>
        <v>可児御嵩インターチェンジ工業団地開発事業特別会計</v>
      </c>
      <c r="BH34" s="747"/>
      <c r="BI34" s="747"/>
      <c r="BJ34" s="747"/>
      <c r="BK34" s="747"/>
      <c r="BL34" s="747"/>
      <c r="BM34" s="747"/>
      <c r="BN34" s="747"/>
      <c r="BO34" s="747"/>
      <c r="BP34" s="747"/>
      <c r="BQ34" s="747"/>
      <c r="BR34" s="747"/>
      <c r="BS34" s="747"/>
      <c r="BT34" s="747"/>
      <c r="BU34" s="747"/>
      <c r="BV34" s="163"/>
      <c r="BW34" s="746">
        <f>IF(BY34="","",MAX(C34:D43,U34:V43,AM34:AN43,BE34:BF43)+1)</f>
        <v>10</v>
      </c>
      <c r="BX34" s="746"/>
      <c r="BY34" s="747" t="str">
        <f>IF('各会計、関係団体の財政状況及び健全化判断比率'!B68="","",'各会計、関係団体の財政状況及び健全化判断比率'!B68)</f>
        <v>可茂衛生施設利用組合</v>
      </c>
      <c r="BZ34" s="747"/>
      <c r="CA34" s="747"/>
      <c r="CB34" s="747"/>
      <c r="CC34" s="747"/>
      <c r="CD34" s="747"/>
      <c r="CE34" s="747"/>
      <c r="CF34" s="747"/>
      <c r="CG34" s="747"/>
      <c r="CH34" s="747"/>
      <c r="CI34" s="747"/>
      <c r="CJ34" s="747"/>
      <c r="CK34" s="747"/>
      <c r="CL34" s="747"/>
      <c r="CM34" s="747"/>
      <c r="CN34" s="163"/>
      <c r="CO34" s="746">
        <f>IF(CQ34="","",MAX(C34:D43,U34:V43,AM34:AN43,BE34:BF43,BW34:BX43)+1)</f>
        <v>19</v>
      </c>
      <c r="CP34" s="746"/>
      <c r="CQ34" s="747" t="str">
        <f>IF('各会計、関係団体の財政状況及び健全化判断比率'!BS7="","",'各会計、関係団体の財政状況及び健全化判断比率'!BS7)</f>
        <v>可児市体育連盟</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2">
      <c r="A35" s="163"/>
      <c r="B35" s="190"/>
      <c r="C35" s="746">
        <f>IF(E35="","",C34+1)</f>
        <v>2</v>
      </c>
      <c r="D35" s="746"/>
      <c r="E35" s="747" t="str">
        <f>IF('各会計、関係団体の財政状況及び健全化判断比率'!B8="","",'各会計、関係団体の財政状況及び健全化判断比率'!B8)</f>
        <v>自家用工業用水道事業特別会計</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後期高齢者医療特別会計</v>
      </c>
      <c r="X35" s="747"/>
      <c r="Y35" s="747"/>
      <c r="Z35" s="747"/>
      <c r="AA35" s="747"/>
      <c r="AB35" s="747"/>
      <c r="AC35" s="747"/>
      <c r="AD35" s="747"/>
      <c r="AE35" s="747"/>
      <c r="AF35" s="747"/>
      <c r="AG35" s="747"/>
      <c r="AH35" s="747"/>
      <c r="AI35" s="747"/>
      <c r="AJ35" s="747"/>
      <c r="AK35" s="747"/>
      <c r="AL35" s="163"/>
      <c r="AM35" s="746">
        <f t="shared" ref="AM35:AM43" si="0">IF(AO35="","",AM34+1)</f>
        <v>8</v>
      </c>
      <c r="AN35" s="746"/>
      <c r="AO35" s="747" t="str">
        <f>IF('各会計、関係団体の財政状況及び健全化判断比率'!B33="","",'各会計、関係団体の財政状況及び健全化判断比率'!B33)</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11</v>
      </c>
      <c r="BX35" s="746"/>
      <c r="BY35" s="747" t="str">
        <f>IF('各会計、関係団体の財政状況及び健全化判断比率'!B69="","",'各会計、関係団体の財政状況及び健全化判断比率'!B69)</f>
        <v>可児川防災等ため池組合</v>
      </c>
      <c r="BZ35" s="747"/>
      <c r="CA35" s="747"/>
      <c r="CB35" s="747"/>
      <c r="CC35" s="747"/>
      <c r="CD35" s="747"/>
      <c r="CE35" s="747"/>
      <c r="CF35" s="747"/>
      <c r="CG35" s="747"/>
      <c r="CH35" s="747"/>
      <c r="CI35" s="747"/>
      <c r="CJ35" s="747"/>
      <c r="CK35" s="747"/>
      <c r="CL35" s="747"/>
      <c r="CM35" s="747"/>
      <c r="CN35" s="163"/>
      <c r="CO35" s="746">
        <f t="shared" ref="CO35:CO43" si="3">IF(CQ35="","",CO34+1)</f>
        <v>20</v>
      </c>
      <c r="CP35" s="746"/>
      <c r="CQ35" s="747" t="str">
        <f>IF('各会計、関係団体の財政状況及び健全化判断比率'!BS8="","",'各会計、関係団体の財政状況及び健全化判断比率'!BS8)</f>
        <v>可児市文化芸術振興財団</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介護保険特別会計（保険事業勘定）</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12</v>
      </c>
      <c r="BX36" s="746"/>
      <c r="BY36" s="747" t="str">
        <f>IF('各会計、関係団体の財政状況及び健全化判断比率'!B70="","",'各会計、関係団体の財政状況及び健全化判断比率'!B70)</f>
        <v>可児市・御嵩町中学校組合</v>
      </c>
      <c r="BZ36" s="747"/>
      <c r="CA36" s="747"/>
      <c r="CB36" s="747"/>
      <c r="CC36" s="747"/>
      <c r="CD36" s="747"/>
      <c r="CE36" s="747"/>
      <c r="CF36" s="747"/>
      <c r="CG36" s="747"/>
      <c r="CH36" s="747"/>
      <c r="CI36" s="747"/>
      <c r="CJ36" s="747"/>
      <c r="CK36" s="747"/>
      <c r="CL36" s="747"/>
      <c r="CM36" s="747"/>
      <c r="CN36" s="163"/>
      <c r="CO36" s="746">
        <f t="shared" si="3"/>
        <v>21</v>
      </c>
      <c r="CP36" s="746"/>
      <c r="CQ36" s="747" t="str">
        <f>IF('各会計、関係団体の財政状況及び健全化判断比率'!BS9="","",'各会計、関係団体の財政状況及び健全化判断比率'!BS9)</f>
        <v>可児市土地開発公社</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6</v>
      </c>
      <c r="V37" s="746"/>
      <c r="W37" s="747" t="str">
        <f>IF('各会計、関係団体の財政状況及び健全化判断比率'!B31="","",'各会計、関係団体の財政状況及び健全化判断比率'!B31)</f>
        <v>介護保険特別会計（介護サービス事業勘定）</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13</v>
      </c>
      <c r="BX37" s="746"/>
      <c r="BY37" s="747" t="str">
        <f>IF('各会計、関係団体の財政状況及び健全化判断比率'!B71="","",'各会計、関係団体の財政状況及び健全化判断比率'!B71)</f>
        <v>岐阜県市町村会館組合</v>
      </c>
      <c r="BZ37" s="747"/>
      <c r="CA37" s="747"/>
      <c r="CB37" s="747"/>
      <c r="CC37" s="747"/>
      <c r="CD37" s="747"/>
      <c r="CE37" s="747"/>
      <c r="CF37" s="747"/>
      <c r="CG37" s="747"/>
      <c r="CH37" s="747"/>
      <c r="CI37" s="747"/>
      <c r="CJ37" s="747"/>
      <c r="CK37" s="747"/>
      <c r="CL37" s="747"/>
      <c r="CM37" s="747"/>
      <c r="CN37" s="163"/>
      <c r="CO37" s="746">
        <f t="shared" si="3"/>
        <v>22</v>
      </c>
      <c r="CP37" s="746"/>
      <c r="CQ37" s="747" t="str">
        <f>IF('各会計、関係団体の財政状況及び健全化判断比率'!BS10="","",'各会計、関係団体の財政状況及び健全化判断比率'!BS10)</f>
        <v>可児道の駅</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14</v>
      </c>
      <c r="BX38" s="746"/>
      <c r="BY38" s="747" t="str">
        <f>IF('各会計、関係団体の財政状況及び健全化判断比率'!B72="","",'各会計、関係団体の財政状況及び健全化判断比率'!B72)</f>
        <v>岐阜県市町村職員退職手当組合</v>
      </c>
      <c r="BZ38" s="747"/>
      <c r="CA38" s="747"/>
      <c r="CB38" s="747"/>
      <c r="CC38" s="747"/>
      <c r="CD38" s="747"/>
      <c r="CE38" s="747"/>
      <c r="CF38" s="747"/>
      <c r="CG38" s="747"/>
      <c r="CH38" s="747"/>
      <c r="CI38" s="747"/>
      <c r="CJ38" s="747"/>
      <c r="CK38" s="747"/>
      <c r="CL38" s="747"/>
      <c r="CM38" s="747"/>
      <c r="CN38" s="163"/>
      <c r="CO38" s="746">
        <f t="shared" si="3"/>
        <v>23</v>
      </c>
      <c r="CP38" s="746"/>
      <c r="CQ38" s="747" t="str">
        <f>IF('各会計、関係団体の財政状況及び健全化判断比率'!BS11="","",'各会計、関係団体の財政状況及び健全化判断比率'!BS11)</f>
        <v>カニミライブ</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15</v>
      </c>
      <c r="BX39" s="746"/>
      <c r="BY39" s="747" t="str">
        <f>IF('各会計、関係団体の財政状況及び健全化判断比率'!B73="","",'各会計、関係団体の財政状況及び健全化判断比率'!B73)</f>
        <v>可茂消防事務組合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16</v>
      </c>
      <c r="BX40" s="746"/>
      <c r="BY40" s="747" t="str">
        <f>IF('各会計、関係団体の財政状況及び健全化判断比率'!B74="","",'各会計、関係団体の財政状況及び健全化判断比率'!B74)</f>
        <v>後期高齢者医療連合（一般会計分）</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17</v>
      </c>
      <c r="BX41" s="746"/>
      <c r="BY41" s="747" t="str">
        <f>IF('各会計、関係団体の財政状況及び健全化判断比率'!B75="","",'各会計、関係団体の財政状況及び健全化判断比率'!B75)</f>
        <v>後期高齢者医療連合（特別会計分）</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18</v>
      </c>
      <c r="BX42" s="746"/>
      <c r="BY42" s="747" t="str">
        <f>IF('各会計、関係団体の財政状況及び健全化判断比率'!B76="","",'各会計、関係団体の財政状況及び健全化判断比率'!B76)</f>
        <v>可茂公設地方卸売市場組合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x0jWE27S3EDK+IL/+dYkMCpdR1ijMrcTutyrjcpZtAVIKeyNXSDd0g38qvBiY0G6KBEo3MWkLTYCWkk8idP/Zg==" saltValue="NyJ+vgS3VSiAn2ufr1Du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533</v>
      </c>
      <c r="D34" s="1136"/>
      <c r="E34" s="1137"/>
      <c r="F34" s="32">
        <v>12.4</v>
      </c>
      <c r="G34" s="33">
        <v>13.76</v>
      </c>
      <c r="H34" s="33">
        <v>14.28</v>
      </c>
      <c r="I34" s="33">
        <v>15.18</v>
      </c>
      <c r="J34" s="34">
        <v>16.3</v>
      </c>
      <c r="K34" s="22"/>
      <c r="L34" s="22"/>
      <c r="M34" s="22"/>
      <c r="N34" s="22"/>
      <c r="O34" s="22"/>
      <c r="P34" s="22"/>
    </row>
    <row r="35" spans="1:16" ht="39" customHeight="1" x14ac:dyDescent="0.2">
      <c r="A35" s="22"/>
      <c r="B35" s="35"/>
      <c r="C35" s="1132" t="s">
        <v>534</v>
      </c>
      <c r="D35" s="1132"/>
      <c r="E35" s="1133"/>
      <c r="F35" s="36">
        <v>7.37</v>
      </c>
      <c r="G35" s="37">
        <v>11.08</v>
      </c>
      <c r="H35" s="37">
        <v>12.4</v>
      </c>
      <c r="I35" s="37">
        <v>13.19</v>
      </c>
      <c r="J35" s="38">
        <v>13.15</v>
      </c>
      <c r="K35" s="22"/>
      <c r="L35" s="22"/>
      <c r="M35" s="22"/>
      <c r="N35" s="22"/>
      <c r="O35" s="22"/>
      <c r="P35" s="22"/>
    </row>
    <row r="36" spans="1:16" ht="39" customHeight="1" x14ac:dyDescent="0.2">
      <c r="A36" s="22"/>
      <c r="B36" s="35"/>
      <c r="C36" s="1132" t="s">
        <v>535</v>
      </c>
      <c r="D36" s="1132"/>
      <c r="E36" s="1133"/>
      <c r="F36" s="36">
        <v>2.0299999999999998</v>
      </c>
      <c r="G36" s="37">
        <v>2.38</v>
      </c>
      <c r="H36" s="37">
        <v>3</v>
      </c>
      <c r="I36" s="37">
        <v>3.64</v>
      </c>
      <c r="J36" s="38">
        <v>4.3099999999999996</v>
      </c>
      <c r="K36" s="22"/>
      <c r="L36" s="22"/>
      <c r="M36" s="22"/>
      <c r="N36" s="22"/>
      <c r="O36" s="22"/>
      <c r="P36" s="22"/>
    </row>
    <row r="37" spans="1:16" ht="39" customHeight="1" x14ac:dyDescent="0.2">
      <c r="A37" s="22"/>
      <c r="B37" s="35"/>
      <c r="C37" s="1132" t="s">
        <v>536</v>
      </c>
      <c r="D37" s="1132"/>
      <c r="E37" s="1133"/>
      <c r="F37" s="36">
        <v>0</v>
      </c>
      <c r="G37" s="37">
        <v>0</v>
      </c>
      <c r="H37" s="37">
        <v>0</v>
      </c>
      <c r="I37" s="37">
        <v>0</v>
      </c>
      <c r="J37" s="38">
        <v>0.52</v>
      </c>
      <c r="K37" s="22"/>
      <c r="L37" s="22"/>
      <c r="M37" s="22"/>
      <c r="N37" s="22"/>
      <c r="O37" s="22"/>
      <c r="P37" s="22"/>
    </row>
    <row r="38" spans="1:16" ht="39" customHeight="1" x14ac:dyDescent="0.2">
      <c r="A38" s="22"/>
      <c r="B38" s="35"/>
      <c r="C38" s="1132" t="s">
        <v>537</v>
      </c>
      <c r="D38" s="1132"/>
      <c r="E38" s="1133"/>
      <c r="F38" s="36">
        <v>1.34</v>
      </c>
      <c r="G38" s="37">
        <v>0.89</v>
      </c>
      <c r="H38" s="37">
        <v>0.77</v>
      </c>
      <c r="I38" s="37">
        <v>0.47</v>
      </c>
      <c r="J38" s="38">
        <v>0.43</v>
      </c>
      <c r="K38" s="22"/>
      <c r="L38" s="22"/>
      <c r="M38" s="22"/>
      <c r="N38" s="22"/>
      <c r="O38" s="22"/>
      <c r="P38" s="22"/>
    </row>
    <row r="39" spans="1:16" ht="39" customHeight="1" x14ac:dyDescent="0.2">
      <c r="A39" s="22"/>
      <c r="B39" s="35"/>
      <c r="C39" s="1132" t="s">
        <v>538</v>
      </c>
      <c r="D39" s="1132"/>
      <c r="E39" s="1133"/>
      <c r="F39" s="36">
        <v>1.05</v>
      </c>
      <c r="G39" s="37">
        <v>1.07</v>
      </c>
      <c r="H39" s="37">
        <v>1.31</v>
      </c>
      <c r="I39" s="37">
        <v>1.1399999999999999</v>
      </c>
      <c r="J39" s="38">
        <v>0.35</v>
      </c>
      <c r="K39" s="22"/>
      <c r="L39" s="22"/>
      <c r="M39" s="22"/>
      <c r="N39" s="22"/>
      <c r="O39" s="22"/>
      <c r="P39" s="22"/>
    </row>
    <row r="40" spans="1:16" ht="39" customHeight="1" x14ac:dyDescent="0.2">
      <c r="A40" s="22"/>
      <c r="B40" s="35"/>
      <c r="C40" s="1132" t="s">
        <v>539</v>
      </c>
      <c r="D40" s="1132"/>
      <c r="E40" s="1133"/>
      <c r="F40" s="36">
        <v>0.24</v>
      </c>
      <c r="G40" s="37">
        <v>0.22</v>
      </c>
      <c r="H40" s="37">
        <v>0.23</v>
      </c>
      <c r="I40" s="37">
        <v>0.24</v>
      </c>
      <c r="J40" s="38">
        <v>0.25</v>
      </c>
      <c r="K40" s="22"/>
      <c r="L40" s="22"/>
      <c r="M40" s="22"/>
      <c r="N40" s="22"/>
      <c r="O40" s="22"/>
      <c r="P40" s="22"/>
    </row>
    <row r="41" spans="1:16" ht="39" customHeight="1" x14ac:dyDescent="0.2">
      <c r="A41" s="22"/>
      <c r="B41" s="35"/>
      <c r="C41" s="1132" t="s">
        <v>540</v>
      </c>
      <c r="D41" s="1132"/>
      <c r="E41" s="1133"/>
      <c r="F41" s="36">
        <v>0.18</v>
      </c>
      <c r="G41" s="37">
        <v>0.12</v>
      </c>
      <c r="H41" s="37">
        <v>0.1</v>
      </c>
      <c r="I41" s="37">
        <v>0.04</v>
      </c>
      <c r="J41" s="38">
        <v>0.03</v>
      </c>
      <c r="K41" s="22"/>
      <c r="L41" s="22"/>
      <c r="M41" s="22"/>
      <c r="N41" s="22"/>
      <c r="O41" s="22"/>
      <c r="P41" s="22"/>
    </row>
    <row r="42" spans="1:16" ht="39" customHeight="1" x14ac:dyDescent="0.2">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542</v>
      </c>
      <c r="D43" s="1134"/>
      <c r="E43" s="1135"/>
      <c r="F43" s="41">
        <v>0.09</v>
      </c>
      <c r="G43" s="42">
        <v>0.11</v>
      </c>
      <c r="H43" s="42">
        <v>0.16</v>
      </c>
      <c r="I43" s="42">
        <v>0.39</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h8yP6AmSCkSkHcZUdMWRSBi1Ymae2ycq9tbLiIDd8bmnhDZA49p6vClDHvZ7iZZeXSaUbnRwmGGTSfIC57+8Q==" saltValue="nDOk2x5VGIbeq6BsNoWs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7" zoomScaleSheetLayoutView="55" workbookViewId="0">
      <selection activeCell="Q43" sqref="Q4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2356</v>
      </c>
      <c r="L45" s="58">
        <v>2451</v>
      </c>
      <c r="M45" s="58">
        <v>2253</v>
      </c>
      <c r="N45" s="58">
        <v>2140</v>
      </c>
      <c r="O45" s="59">
        <v>2005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1596</v>
      </c>
      <c r="L48" s="62">
        <v>1523</v>
      </c>
      <c r="M48" s="62">
        <v>1486</v>
      </c>
      <c r="N48" s="62">
        <v>1403</v>
      </c>
      <c r="O48" s="63">
        <v>1157</v>
      </c>
      <c r="P48" s="46"/>
      <c r="Q48" s="46"/>
      <c r="R48" s="46"/>
      <c r="S48" s="46"/>
      <c r="T48" s="46"/>
      <c r="U48" s="46"/>
    </row>
    <row r="49" spans="1:21" ht="30.75" customHeight="1" x14ac:dyDescent="0.2">
      <c r="A49" s="46"/>
      <c r="B49" s="1163"/>
      <c r="C49" s="1164"/>
      <c r="D49" s="60"/>
      <c r="E49" s="1140" t="s">
        <v>14</v>
      </c>
      <c r="F49" s="1140"/>
      <c r="G49" s="1140"/>
      <c r="H49" s="1140"/>
      <c r="I49" s="1140"/>
      <c r="J49" s="1141"/>
      <c r="K49" s="61">
        <v>175</v>
      </c>
      <c r="L49" s="62">
        <v>222</v>
      </c>
      <c r="M49" s="62">
        <v>266</v>
      </c>
      <c r="N49" s="62">
        <v>282</v>
      </c>
      <c r="O49" s="63">
        <v>303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4035</v>
      </c>
      <c r="L52" s="62">
        <v>4133</v>
      </c>
      <c r="M52" s="62">
        <v>4213</v>
      </c>
      <c r="N52" s="62">
        <v>4133</v>
      </c>
      <c r="O52" s="63">
        <v>3983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92</v>
      </c>
      <c r="L53" s="67">
        <v>63</v>
      </c>
      <c r="M53" s="67">
        <v>-208</v>
      </c>
      <c r="N53" s="67">
        <v>-308</v>
      </c>
      <c r="O53" s="68">
        <v>-518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552</v>
      </c>
      <c r="L58" s="82" t="s">
        <v>552</v>
      </c>
      <c r="M58" s="82" t="s">
        <v>552</v>
      </c>
      <c r="N58" s="82" t="s">
        <v>552</v>
      </c>
      <c r="O58" s="83" t="s">
        <v>552</v>
      </c>
    </row>
    <row r="59" spans="1:21" ht="31.5" customHeight="1" x14ac:dyDescent="0.2">
      <c r="B59" s="1148"/>
      <c r="C59" s="1149"/>
      <c r="D59" s="1155" t="s">
        <v>26</v>
      </c>
      <c r="E59" s="1156"/>
      <c r="F59" s="1156"/>
      <c r="G59" s="1156"/>
      <c r="H59" s="1156"/>
      <c r="I59" s="1156"/>
      <c r="J59" s="1157"/>
      <c r="K59" s="84" t="s">
        <v>552</v>
      </c>
      <c r="L59" s="85" t="s">
        <v>552</v>
      </c>
      <c r="M59" s="85" t="s">
        <v>552</v>
      </c>
      <c r="N59" s="85" t="s">
        <v>552</v>
      </c>
      <c r="O59" s="86" t="s">
        <v>552</v>
      </c>
    </row>
    <row r="60" spans="1:21" ht="31.5" customHeight="1" thickBot="1" x14ac:dyDescent="0.25">
      <c r="B60" s="1150"/>
      <c r="C60" s="1151"/>
      <c r="D60" s="1158" t="s">
        <v>27</v>
      </c>
      <c r="E60" s="1159"/>
      <c r="F60" s="1159"/>
      <c r="G60" s="1159"/>
      <c r="H60" s="1159"/>
      <c r="I60" s="1159"/>
      <c r="J60" s="1160"/>
      <c r="K60" s="87" t="s">
        <v>552</v>
      </c>
      <c r="L60" s="88" t="s">
        <v>552</v>
      </c>
      <c r="M60" s="88" t="s">
        <v>552</v>
      </c>
      <c r="N60" s="88" t="s">
        <v>552</v>
      </c>
      <c r="O60" s="89" t="s">
        <v>552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Z797xuRiZn7K0nGj22KELyEB1w3ySj+Z3xrMo0vDe3FLIXr6w3jT3jLY5PtB2P6/asu+iU6zsuRuQHU5K0SuA==" saltValue="fB+i28wlPURDIUKO1GCy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23051</v>
      </c>
      <c r="J41" s="331">
        <v>21989</v>
      </c>
      <c r="K41" s="331">
        <v>20643</v>
      </c>
      <c r="L41" s="331">
        <v>19619</v>
      </c>
      <c r="M41" s="332">
        <v>19761</v>
      </c>
    </row>
    <row r="42" spans="2:13" ht="27.75" customHeight="1" x14ac:dyDescent="0.2">
      <c r="B42" s="1171"/>
      <c r="C42" s="1172"/>
      <c r="D42" s="104"/>
      <c r="E42" s="1175" t="s">
        <v>32</v>
      </c>
      <c r="F42" s="1175"/>
      <c r="G42" s="1175"/>
      <c r="H42" s="1176"/>
      <c r="I42" s="333">
        <v>546</v>
      </c>
      <c r="J42" s="334">
        <v>442</v>
      </c>
      <c r="K42" s="334">
        <v>410</v>
      </c>
      <c r="L42" s="334">
        <v>410</v>
      </c>
      <c r="M42" s="335">
        <v>212</v>
      </c>
    </row>
    <row r="43" spans="2:13" ht="27.75" customHeight="1" x14ac:dyDescent="0.2">
      <c r="B43" s="1171"/>
      <c r="C43" s="1172"/>
      <c r="D43" s="104"/>
      <c r="E43" s="1175" t="s">
        <v>33</v>
      </c>
      <c r="F43" s="1175"/>
      <c r="G43" s="1175"/>
      <c r="H43" s="1176"/>
      <c r="I43" s="333">
        <v>10519</v>
      </c>
      <c r="J43" s="334">
        <v>9409</v>
      </c>
      <c r="K43" s="334">
        <v>8204</v>
      </c>
      <c r="L43" s="334">
        <v>7133</v>
      </c>
      <c r="M43" s="335">
        <v>6215</v>
      </c>
    </row>
    <row r="44" spans="2:13" ht="27.75" customHeight="1" x14ac:dyDescent="0.2">
      <c r="B44" s="1171"/>
      <c r="C44" s="1172"/>
      <c r="D44" s="104"/>
      <c r="E44" s="1175" t="s">
        <v>34</v>
      </c>
      <c r="F44" s="1175"/>
      <c r="G44" s="1175"/>
      <c r="H44" s="1176"/>
      <c r="I44" s="333">
        <v>1520</v>
      </c>
      <c r="J44" s="334">
        <v>1519</v>
      </c>
      <c r="K44" s="334">
        <v>1532</v>
      </c>
      <c r="L44" s="334">
        <v>1430</v>
      </c>
      <c r="M44" s="335">
        <v>1537</v>
      </c>
    </row>
    <row r="45" spans="2:13" ht="27.75" customHeight="1" x14ac:dyDescent="0.2">
      <c r="B45" s="1171"/>
      <c r="C45" s="1172"/>
      <c r="D45" s="104"/>
      <c r="E45" s="1175" t="s">
        <v>35</v>
      </c>
      <c r="F45" s="1175"/>
      <c r="G45" s="1175"/>
      <c r="H45" s="1176"/>
      <c r="I45" s="333" t="s">
        <v>490</v>
      </c>
      <c r="J45" s="334" t="s">
        <v>490</v>
      </c>
      <c r="K45" s="334" t="s">
        <v>490</v>
      </c>
      <c r="L45" s="334" t="s">
        <v>490</v>
      </c>
      <c r="M45" s="335" t="s">
        <v>490</v>
      </c>
    </row>
    <row r="46" spans="2:13" ht="27.75" customHeight="1" x14ac:dyDescent="0.2">
      <c r="B46" s="1171"/>
      <c r="C46" s="1172"/>
      <c r="D46" s="105"/>
      <c r="E46" s="1175" t="s">
        <v>36</v>
      </c>
      <c r="F46" s="1175"/>
      <c r="G46" s="1175"/>
      <c r="H46" s="1176"/>
      <c r="I46" s="333" t="s">
        <v>490</v>
      </c>
      <c r="J46" s="334" t="s">
        <v>490</v>
      </c>
      <c r="K46" s="334" t="s">
        <v>490</v>
      </c>
      <c r="L46" s="334">
        <v>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16220</v>
      </c>
      <c r="J50" s="334">
        <v>17688</v>
      </c>
      <c r="K50" s="334">
        <v>19873</v>
      </c>
      <c r="L50" s="334">
        <v>22183</v>
      </c>
      <c r="M50" s="335">
        <v>24444</v>
      </c>
    </row>
    <row r="51" spans="2:13" ht="27.75" customHeight="1" x14ac:dyDescent="0.2">
      <c r="B51" s="1171"/>
      <c r="C51" s="1172"/>
      <c r="D51" s="104"/>
      <c r="E51" s="1175" t="s">
        <v>42</v>
      </c>
      <c r="F51" s="1175"/>
      <c r="G51" s="1175"/>
      <c r="H51" s="1176"/>
      <c r="I51" s="333">
        <v>8856</v>
      </c>
      <c r="J51" s="334">
        <v>7938</v>
      </c>
      <c r="K51" s="334">
        <v>7229</v>
      </c>
      <c r="L51" s="334">
        <v>6805</v>
      </c>
      <c r="M51" s="335">
        <v>6615</v>
      </c>
    </row>
    <row r="52" spans="2:13" ht="27.75" customHeight="1" x14ac:dyDescent="0.2">
      <c r="B52" s="1173"/>
      <c r="C52" s="1174"/>
      <c r="D52" s="104"/>
      <c r="E52" s="1175" t="s">
        <v>43</v>
      </c>
      <c r="F52" s="1175"/>
      <c r="G52" s="1175"/>
      <c r="H52" s="1176"/>
      <c r="I52" s="333">
        <v>32899</v>
      </c>
      <c r="J52" s="334">
        <v>34187</v>
      </c>
      <c r="K52" s="334">
        <v>30144</v>
      </c>
      <c r="L52" s="334">
        <v>28332</v>
      </c>
      <c r="M52" s="335">
        <v>26330</v>
      </c>
    </row>
    <row r="53" spans="2:13" ht="27.75" customHeight="1" thickBot="1" x14ac:dyDescent="0.25">
      <c r="B53" s="1177" t="s">
        <v>19</v>
      </c>
      <c r="C53" s="1178"/>
      <c r="D53" s="108"/>
      <c r="E53" s="1179" t="s">
        <v>44</v>
      </c>
      <c r="F53" s="1179"/>
      <c r="G53" s="1179"/>
      <c r="H53" s="1180"/>
      <c r="I53" s="336">
        <v>-22340</v>
      </c>
      <c r="J53" s="337">
        <v>-26454</v>
      </c>
      <c r="K53" s="337">
        <v>-26457</v>
      </c>
      <c r="L53" s="337">
        <v>-28728</v>
      </c>
      <c r="M53" s="338">
        <v>-29665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p/MpcQ/fb6MwvEGc38SjZM2Aj4v3pqRu66SccL6q/I6bfKzqfWpi01seagpMZ2dHqEZXMxOY1BhNj/u1SzbsA==" saltValue="DrMhLdYAua5VD3O85oaj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E1" sqref="E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8277</v>
      </c>
      <c r="G55" s="339">
        <v>9447</v>
      </c>
      <c r="H55" s="340">
        <v>10289</v>
      </c>
    </row>
    <row r="56" spans="2:8" ht="52.5" customHeight="1" x14ac:dyDescent="0.2">
      <c r="B56" s="120"/>
      <c r="C56" s="1198" t="s">
        <v>47</v>
      </c>
      <c r="D56" s="1198"/>
      <c r="E56" s="1199"/>
      <c r="F56" s="341">
        <v>219</v>
      </c>
      <c r="G56" s="341">
        <v>220</v>
      </c>
      <c r="H56" s="342">
        <v>356</v>
      </c>
    </row>
    <row r="57" spans="2:8" ht="53.25" customHeight="1" x14ac:dyDescent="0.2">
      <c r="B57" s="120"/>
      <c r="C57" s="1200" t="s">
        <v>48</v>
      </c>
      <c r="D57" s="1200"/>
      <c r="E57" s="1201"/>
      <c r="F57" s="343">
        <v>8963</v>
      </c>
      <c r="G57" s="343">
        <v>9986</v>
      </c>
      <c r="H57" s="344">
        <v>11792</v>
      </c>
    </row>
    <row r="58" spans="2:8" ht="45.75" customHeight="1" x14ac:dyDescent="0.2">
      <c r="B58" s="121"/>
      <c r="C58" s="1188" t="s">
        <v>567</v>
      </c>
      <c r="D58" s="1189"/>
      <c r="E58" s="1190"/>
      <c r="F58" s="349">
        <v>7262</v>
      </c>
      <c r="G58" s="349">
        <v>8538</v>
      </c>
      <c r="H58" s="345">
        <v>10364</v>
      </c>
    </row>
    <row r="59" spans="2:8" ht="45.75" customHeight="1" x14ac:dyDescent="0.2">
      <c r="B59" s="121"/>
      <c r="C59" s="1188" t="s">
        <v>568</v>
      </c>
      <c r="D59" s="1189"/>
      <c r="E59" s="1190"/>
      <c r="F59" s="349">
        <v>1663</v>
      </c>
      <c r="G59" s="349">
        <v>1408</v>
      </c>
      <c r="H59" s="345">
        <v>1387</v>
      </c>
    </row>
    <row r="60" spans="2:8" ht="45.75" customHeight="1" x14ac:dyDescent="0.2">
      <c r="B60" s="121"/>
      <c r="C60" s="1188" t="s">
        <v>569</v>
      </c>
      <c r="D60" s="1189"/>
      <c r="E60" s="1190"/>
      <c r="F60" s="349">
        <v>14</v>
      </c>
      <c r="G60" s="349">
        <v>16</v>
      </c>
      <c r="H60" s="345">
        <v>16</v>
      </c>
    </row>
    <row r="61" spans="2:8" ht="45.75" customHeight="1" x14ac:dyDescent="0.2">
      <c r="B61" s="121"/>
      <c r="C61" s="1188" t="s">
        <v>570</v>
      </c>
      <c r="D61" s="1189"/>
      <c r="E61" s="1190"/>
      <c r="F61" s="349">
        <v>15</v>
      </c>
      <c r="G61" s="349">
        <v>15</v>
      </c>
      <c r="H61" s="345">
        <v>15</v>
      </c>
    </row>
    <row r="62" spans="2:8" ht="45.75" customHeight="1" thickBot="1" x14ac:dyDescent="0.25">
      <c r="B62" s="122"/>
      <c r="C62" s="1191" t="s">
        <v>571</v>
      </c>
      <c r="D62" s="1192"/>
      <c r="E62" s="1193"/>
      <c r="F62" s="350">
        <v>10</v>
      </c>
      <c r="G62" s="350">
        <v>10</v>
      </c>
      <c r="H62" s="346">
        <v>10</v>
      </c>
    </row>
    <row r="63" spans="2:8" ht="52.5" customHeight="1" thickBot="1" x14ac:dyDescent="0.25">
      <c r="B63" s="123"/>
      <c r="C63" s="1194" t="s">
        <v>49</v>
      </c>
      <c r="D63" s="1194"/>
      <c r="E63" s="1195"/>
      <c r="F63" s="347">
        <v>17460</v>
      </c>
      <c r="G63" s="347">
        <v>19653</v>
      </c>
      <c r="H63" s="348">
        <v>22436</v>
      </c>
    </row>
    <row r="64" spans="2:8" ht="13.2" x14ac:dyDescent="0.2"/>
  </sheetData>
  <sheetProtection algorithmName="SHA-512" hashValue="ZZIdXVD63HN/k+sDZojmnrDE2EfJ6vqGzG/qqFIp0JYC7pU0HLNHloQjYD/g38oZ4noNlmUXE3jzwVvi5xOoOQ==" saltValue="kJffSLQ6uL60WS7Ed4+z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34098</v>
      </c>
      <c r="E3" s="142"/>
      <c r="F3" s="143">
        <v>63812</v>
      </c>
      <c r="G3" s="144"/>
      <c r="H3" s="145"/>
    </row>
    <row r="4" spans="1:8" x14ac:dyDescent="0.2">
      <c r="A4" s="146"/>
      <c r="B4" s="147"/>
      <c r="C4" s="148"/>
      <c r="D4" s="149">
        <v>25402</v>
      </c>
      <c r="E4" s="150"/>
      <c r="F4" s="151">
        <v>33848</v>
      </c>
      <c r="G4" s="152"/>
      <c r="H4" s="153"/>
    </row>
    <row r="5" spans="1:8" x14ac:dyDescent="0.2">
      <c r="A5" s="134" t="s">
        <v>522</v>
      </c>
      <c r="B5" s="139"/>
      <c r="C5" s="140"/>
      <c r="D5" s="141">
        <v>24982</v>
      </c>
      <c r="E5" s="142"/>
      <c r="F5" s="143">
        <v>54225</v>
      </c>
      <c r="G5" s="144"/>
      <c r="H5" s="145"/>
    </row>
    <row r="6" spans="1:8" x14ac:dyDescent="0.2">
      <c r="A6" s="146"/>
      <c r="B6" s="147"/>
      <c r="C6" s="148"/>
      <c r="D6" s="149">
        <v>14115</v>
      </c>
      <c r="E6" s="150"/>
      <c r="F6" s="151">
        <v>27337</v>
      </c>
      <c r="G6" s="152"/>
      <c r="H6" s="153"/>
    </row>
    <row r="7" spans="1:8" x14ac:dyDescent="0.2">
      <c r="A7" s="134" t="s">
        <v>523</v>
      </c>
      <c r="B7" s="139"/>
      <c r="C7" s="140"/>
      <c r="D7" s="141">
        <v>16365</v>
      </c>
      <c r="E7" s="142"/>
      <c r="F7" s="143">
        <v>54016</v>
      </c>
      <c r="G7" s="144"/>
      <c r="H7" s="145"/>
    </row>
    <row r="8" spans="1:8" x14ac:dyDescent="0.2">
      <c r="A8" s="146"/>
      <c r="B8" s="147"/>
      <c r="C8" s="148"/>
      <c r="D8" s="149">
        <v>11917</v>
      </c>
      <c r="E8" s="150"/>
      <c r="F8" s="151">
        <v>28078</v>
      </c>
      <c r="G8" s="152"/>
      <c r="H8" s="153"/>
    </row>
    <row r="9" spans="1:8" x14ac:dyDescent="0.2">
      <c r="A9" s="134" t="s">
        <v>524</v>
      </c>
      <c r="B9" s="139"/>
      <c r="C9" s="140"/>
      <c r="D9" s="141">
        <v>27342</v>
      </c>
      <c r="E9" s="142"/>
      <c r="F9" s="143">
        <v>52786</v>
      </c>
      <c r="G9" s="144"/>
      <c r="H9" s="145"/>
    </row>
    <row r="10" spans="1:8" x14ac:dyDescent="0.2">
      <c r="A10" s="146"/>
      <c r="B10" s="147"/>
      <c r="C10" s="148"/>
      <c r="D10" s="149">
        <v>18975</v>
      </c>
      <c r="E10" s="150"/>
      <c r="F10" s="151">
        <v>28742</v>
      </c>
      <c r="G10" s="152"/>
      <c r="H10" s="153"/>
    </row>
    <row r="11" spans="1:8" x14ac:dyDescent="0.2">
      <c r="A11" s="134" t="s">
        <v>525</v>
      </c>
      <c r="B11" s="139"/>
      <c r="C11" s="140"/>
      <c r="D11" s="141">
        <v>47013</v>
      </c>
      <c r="E11" s="142"/>
      <c r="F11" s="143">
        <v>58465</v>
      </c>
      <c r="G11" s="144"/>
      <c r="H11" s="145"/>
    </row>
    <row r="12" spans="1:8" x14ac:dyDescent="0.2">
      <c r="A12" s="146"/>
      <c r="B12" s="147"/>
      <c r="C12" s="154"/>
      <c r="D12" s="149">
        <v>28406</v>
      </c>
      <c r="E12" s="150"/>
      <c r="F12" s="151">
        <v>34452</v>
      </c>
      <c r="G12" s="152"/>
      <c r="H12" s="153"/>
    </row>
    <row r="13" spans="1:8" x14ac:dyDescent="0.2">
      <c r="A13" s="134"/>
      <c r="B13" s="139"/>
      <c r="C13" s="140"/>
      <c r="D13" s="141">
        <v>29960</v>
      </c>
      <c r="E13" s="142"/>
      <c r="F13" s="143">
        <v>56661</v>
      </c>
      <c r="G13" s="155"/>
      <c r="H13" s="145"/>
    </row>
    <row r="14" spans="1:8" x14ac:dyDescent="0.2">
      <c r="A14" s="146"/>
      <c r="B14" s="147"/>
      <c r="C14" s="148"/>
      <c r="D14" s="149">
        <v>19763</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7.64</v>
      </c>
      <c r="C19" s="156">
        <f>ROUND(VALUE(SUBSTITUTE(実質収支比率等に係る経年分析!G$48,"▲","-")),2)</f>
        <v>11.34</v>
      </c>
      <c r="D19" s="156">
        <f>ROUND(VALUE(SUBSTITUTE(実質収支比率等に係る経年分析!H$48,"▲","-")),2)</f>
        <v>12.67</v>
      </c>
      <c r="E19" s="156">
        <f>ROUND(VALUE(SUBSTITUTE(実質収支比率等に係る経年分析!I$48,"▲","-")),2)</f>
        <v>13.44</v>
      </c>
      <c r="F19" s="156">
        <f>ROUND(VALUE(SUBSTITUTE(実質収支比率等に係る経年分析!J$48,"▲","-")),2)</f>
        <v>13.4</v>
      </c>
    </row>
    <row r="20" spans="1:11" x14ac:dyDescent="0.2">
      <c r="A20" s="156" t="s">
        <v>53</v>
      </c>
      <c r="B20" s="156">
        <f>ROUND(VALUE(SUBSTITUTE(実質収支比率等に係る経年分析!F$47,"▲","-")),2)</f>
        <v>32.78</v>
      </c>
      <c r="C20" s="156">
        <f>ROUND(VALUE(SUBSTITUTE(実質収支比率等に係る経年分析!G$47,"▲","-")),2)</f>
        <v>33.270000000000003</v>
      </c>
      <c r="D20" s="156">
        <f>ROUND(VALUE(SUBSTITUTE(実質収支比率等に係る経年分析!H$47,"▲","-")),2)</f>
        <v>40.36</v>
      </c>
      <c r="E20" s="156">
        <f>ROUND(VALUE(SUBSTITUTE(実質収支比率等に係る経年分析!I$47,"▲","-")),2)</f>
        <v>45.18</v>
      </c>
      <c r="F20" s="156">
        <f>ROUND(VALUE(SUBSTITUTE(実質収支比率等に係る経年分析!J$47,"▲","-")),2)</f>
        <v>47.95</v>
      </c>
    </row>
    <row r="21" spans="1:11" x14ac:dyDescent="0.2">
      <c r="A21" s="156" t="s">
        <v>54</v>
      </c>
      <c r="B21" s="156">
        <f>IF(ISNUMBER(VALUE(SUBSTITUTE(実質収支比率等に係る経年分析!F$49,"▲","-"))),ROUND(VALUE(SUBSTITUTE(実質収支比率等に係る経年分析!F$49,"▲","-")),2),NA())</f>
        <v>1.76</v>
      </c>
      <c r="C21" s="156">
        <f>IF(ISNUMBER(VALUE(SUBSTITUTE(実質収支比率等に係る経年分析!G$49,"▲","-"))),ROUND(VALUE(SUBSTITUTE(実質収支比率等に係る経年分析!G$49,"▲","-")),2),NA())</f>
        <v>6.35</v>
      </c>
      <c r="D21" s="156">
        <f>IF(ISNUMBER(VALUE(SUBSTITUTE(実質収支比率等に係る経年分析!H$49,"▲","-"))),ROUND(VALUE(SUBSTITUTE(実質収支比率等に係る経年分析!H$49,"▲","-")),2),NA())</f>
        <v>7.48</v>
      </c>
      <c r="E21" s="156">
        <f>IF(ISNUMBER(VALUE(SUBSTITUTE(実質収支比率等に係る経年分析!I$49,"▲","-"))),ROUND(VALUE(SUBSTITUTE(実質収支比率等に係る経年分析!I$49,"▲","-")),2),NA())</f>
        <v>6.61</v>
      </c>
      <c r="F21" s="156">
        <f>IF(ISNUMBER(VALUE(SUBSTITUTE(実質収支比率等に係る経年分析!J$49,"▲","-"))),ROUND(VALUE(SUBSTITUTE(実質収支比率等に係る経年分析!J$49,"▲","-")),2),NA())</f>
        <v>4.2300000000000004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自家用工業用水道事業特別会計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2">
      <c r="A31" s="157" t="str">
        <f>IF(連結実質赤字比率に係る赤字・黒字の構成分析!C$39="",NA(),連結実質赤字比率に係る赤字・黒字の構成分析!C$39)</f>
        <v>介護保険特別会計（保険事業勘定）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1.1399999999999999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0.43</v>
      </c>
    </row>
    <row r="33" spans="1:16" x14ac:dyDescent="0.2">
      <c r="A33" s="157" t="str">
        <f>IF(連結実質赤字比率に係る赤字・黒字の構成分析!C$37="",NA(),連結実質赤字比率に係る赤字・黒字の構成分析!C$37)</f>
        <v>可児御嵩インターチェンジ工業団地開発事業特別会計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0.52</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2.0299999999999998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4.3099999999999996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13.15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4035</v>
      </c>
      <c r="E42" s="158"/>
      <c r="F42" s="158"/>
      <c r="G42" s="158">
        <f>'実質公債費比率（分子）の構造'!L$52</f>
        <v>4133</v>
      </c>
      <c r="H42" s="158"/>
      <c r="I42" s="158"/>
      <c r="J42" s="158">
        <f>'実質公債費比率（分子）の構造'!M$52</f>
        <v>4213</v>
      </c>
      <c r="K42" s="158"/>
      <c r="L42" s="158"/>
      <c r="M42" s="158">
        <f>'実質公債費比率（分子）の構造'!N$52</f>
        <v>4133</v>
      </c>
      <c r="N42" s="158"/>
      <c r="O42" s="158"/>
      <c r="P42" s="158">
        <f>'実質公債費比率（分子）の構造'!O$52</f>
        <v>3983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175</v>
      </c>
      <c r="C45" s="158"/>
      <c r="D45" s="158"/>
      <c r="E45" s="158">
        <f>'実質公債費比率（分子）の構造'!L$49</f>
        <v>222</v>
      </c>
      <c r="F45" s="158"/>
      <c r="G45" s="158"/>
      <c r="H45" s="158">
        <f>'実質公債費比率（分子）の構造'!M$49</f>
        <v>266</v>
      </c>
      <c r="I45" s="158"/>
      <c r="J45" s="158"/>
      <c r="K45" s="158">
        <f>'実質公債費比率（分子）の構造'!N$49</f>
        <v>282</v>
      </c>
      <c r="L45" s="158"/>
      <c r="M45" s="158"/>
      <c r="N45" s="158">
        <f>'実質公債費比率（分子）の構造'!O$49</f>
        <v>303</v>
      </c>
      <c r="O45" s="158"/>
      <c r="P45" s="158"/>
    </row>
    <row r="46" spans="1:16" x14ac:dyDescent="0.2">
      <c r="A46" s="158" t="s">
        <v>64</v>
      </c>
      <c r="B46" s="158">
        <f>'実質公債費比率（分子）の構造'!K$48</f>
        <v>1596</v>
      </c>
      <c r="C46" s="158"/>
      <c r="D46" s="158"/>
      <c r="E46" s="158">
        <f>'実質公債費比率（分子）の構造'!L$48</f>
        <v>1523</v>
      </c>
      <c r="F46" s="158"/>
      <c r="G46" s="158"/>
      <c r="H46" s="158">
        <f>'実質公債費比率（分子）の構造'!M$48</f>
        <v>1486</v>
      </c>
      <c r="I46" s="158"/>
      <c r="J46" s="158"/>
      <c r="K46" s="158">
        <f>'実質公債費比率（分子）の構造'!N$48</f>
        <v>1403</v>
      </c>
      <c r="L46" s="158"/>
      <c r="M46" s="158"/>
      <c r="N46" s="158">
        <f>'実質公債費比率（分子）の構造'!O$48</f>
        <v>1157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2356</v>
      </c>
      <c r="C49" s="158"/>
      <c r="D49" s="158"/>
      <c r="E49" s="158">
        <f>'実質公債費比率（分子）の構造'!L$45</f>
        <v>2451</v>
      </c>
      <c r="F49" s="158"/>
      <c r="G49" s="158"/>
      <c r="H49" s="158">
        <f>'実質公債費比率（分子）の構造'!M$45</f>
        <v>2253</v>
      </c>
      <c r="I49" s="158"/>
      <c r="J49" s="158"/>
      <c r="K49" s="158">
        <f>'実質公債費比率（分子）の構造'!N$45</f>
        <v>2140</v>
      </c>
      <c r="L49" s="158"/>
      <c r="M49" s="158"/>
      <c r="N49" s="158">
        <f>'実質公債費比率（分子）の構造'!O$45</f>
        <v>2005</v>
      </c>
      <c r="O49" s="158"/>
      <c r="P49" s="158"/>
    </row>
    <row r="50" spans="1:16" x14ac:dyDescent="0.2">
      <c r="A50" s="158" t="s">
        <v>67</v>
      </c>
      <c r="B50" s="158" t="e">
        <f>NA()</f>
        <v>#N/A</v>
      </c>
      <c r="C50" s="158">
        <f>IF(ISNUMBER('実質公債費比率（分子）の構造'!K$53),'実質公債費比率（分子）の構造'!K$53,NA())</f>
        <v>92</v>
      </c>
      <c r="D50" s="158" t="e">
        <f>NA()</f>
        <v>#N/A</v>
      </c>
      <c r="E50" s="158" t="e">
        <f>NA()</f>
        <v>#N/A</v>
      </c>
      <c r="F50" s="158">
        <f>IF(ISNUMBER('実質公債費比率（分子）の構造'!L$53),'実質公債費比率（分子）の構造'!L$53,NA())</f>
        <v>63</v>
      </c>
      <c r="G50" s="158" t="e">
        <f>NA()</f>
        <v>#N/A</v>
      </c>
      <c r="H50" s="158" t="e">
        <f>NA()</f>
        <v>#N/A</v>
      </c>
      <c r="I50" s="158">
        <f>IF(ISNUMBER('実質公債費比率（分子）の構造'!M$53),'実質公債費比率（分子）の構造'!M$53,NA())</f>
        <v>-208</v>
      </c>
      <c r="J50" s="158" t="e">
        <f>NA()</f>
        <v>#N/A</v>
      </c>
      <c r="K50" s="158" t="e">
        <f>NA()</f>
        <v>#N/A</v>
      </c>
      <c r="L50" s="158">
        <f>IF(ISNUMBER('実質公債費比率（分子）の構造'!N$53),'実質公債費比率（分子）の構造'!N$53,NA())</f>
        <v>-308</v>
      </c>
      <c r="M50" s="158" t="e">
        <f>NA()</f>
        <v>#N/A</v>
      </c>
      <c r="N50" s="158" t="e">
        <f>NA()</f>
        <v>#N/A</v>
      </c>
      <c r="O50" s="158">
        <f>IF(ISNUMBER('実質公債費比率（分子）の構造'!O$53),'実質公債費比率（分子）の構造'!O$53,NA())</f>
        <v>-518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32899</v>
      </c>
      <c r="E56" s="157"/>
      <c r="F56" s="157"/>
      <c r="G56" s="157">
        <f>'将来負担比率（分子）の構造'!J$52</f>
        <v>34187</v>
      </c>
      <c r="H56" s="157"/>
      <c r="I56" s="157"/>
      <c r="J56" s="157">
        <f>'将来負担比率（分子）の構造'!K$52</f>
        <v>30144</v>
      </c>
      <c r="K56" s="157"/>
      <c r="L56" s="157"/>
      <c r="M56" s="157">
        <f>'将来負担比率（分子）の構造'!L$52</f>
        <v>28332</v>
      </c>
      <c r="N56" s="157"/>
      <c r="O56" s="157"/>
      <c r="P56" s="157">
        <f>'将来負担比率（分子）の構造'!M$52</f>
        <v>26330</v>
      </c>
    </row>
    <row r="57" spans="1:16" x14ac:dyDescent="0.2">
      <c r="A57" s="157" t="s">
        <v>42</v>
      </c>
      <c r="B57" s="157"/>
      <c r="C57" s="157"/>
      <c r="D57" s="157">
        <f>'将来負担比率（分子）の構造'!I$51</f>
        <v>8856</v>
      </c>
      <c r="E57" s="157"/>
      <c r="F57" s="157"/>
      <c r="G57" s="157">
        <f>'将来負担比率（分子）の構造'!J$51</f>
        <v>7938</v>
      </c>
      <c r="H57" s="157"/>
      <c r="I57" s="157"/>
      <c r="J57" s="157">
        <f>'将来負担比率（分子）の構造'!K$51</f>
        <v>7229</v>
      </c>
      <c r="K57" s="157"/>
      <c r="L57" s="157"/>
      <c r="M57" s="157">
        <f>'将来負担比率（分子）の構造'!L$51</f>
        <v>6805</v>
      </c>
      <c r="N57" s="157"/>
      <c r="O57" s="157"/>
      <c r="P57" s="157">
        <f>'将来負担比率（分子）の構造'!M$51</f>
        <v>6615</v>
      </c>
    </row>
    <row r="58" spans="1:16" x14ac:dyDescent="0.2">
      <c r="A58" s="157" t="s">
        <v>41</v>
      </c>
      <c r="B58" s="157"/>
      <c r="C58" s="157"/>
      <c r="D58" s="157">
        <f>'将来負担比率（分子）の構造'!I$50</f>
        <v>16220</v>
      </c>
      <c r="E58" s="157"/>
      <c r="F58" s="157"/>
      <c r="G58" s="157">
        <f>'将来負担比率（分子）の構造'!J$50</f>
        <v>17688</v>
      </c>
      <c r="H58" s="157"/>
      <c r="I58" s="157"/>
      <c r="J58" s="157">
        <f>'将来負担比率（分子）の構造'!K$50</f>
        <v>19873</v>
      </c>
      <c r="K58" s="157"/>
      <c r="L58" s="157"/>
      <c r="M58" s="157">
        <f>'将来負担比率（分子）の構造'!L$50</f>
        <v>22183</v>
      </c>
      <c r="N58" s="157"/>
      <c r="O58" s="157"/>
      <c r="P58" s="157">
        <f>'将来負担比率（分子）の構造'!M$50</f>
        <v>24444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0</v>
      </c>
      <c r="L61" s="157"/>
      <c r="M61" s="157"/>
      <c r="N61" s="157" t="str">
        <f>'将来負担比率（分子）の構造'!M$46</f>
        <v>-</v>
      </c>
      <c r="O61" s="157"/>
      <c r="P61" s="157"/>
    </row>
    <row r="62" spans="1:16" x14ac:dyDescent="0.2">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1520</v>
      </c>
      <c r="C63" s="157"/>
      <c r="D63" s="157"/>
      <c r="E63" s="157">
        <f>'将来負担比率（分子）の構造'!J$44</f>
        <v>1519</v>
      </c>
      <c r="F63" s="157"/>
      <c r="G63" s="157"/>
      <c r="H63" s="157">
        <f>'将来負担比率（分子）の構造'!K$44</f>
        <v>1532</v>
      </c>
      <c r="I63" s="157"/>
      <c r="J63" s="157"/>
      <c r="K63" s="157">
        <f>'将来負担比率（分子）の構造'!L$44</f>
        <v>1430</v>
      </c>
      <c r="L63" s="157"/>
      <c r="M63" s="157"/>
      <c r="N63" s="157">
        <f>'将来負担比率（分子）の構造'!M$44</f>
        <v>1537</v>
      </c>
      <c r="O63" s="157"/>
      <c r="P63" s="157"/>
    </row>
    <row r="64" spans="1:16" x14ac:dyDescent="0.2">
      <c r="A64" s="157" t="s">
        <v>33</v>
      </c>
      <c r="B64" s="157">
        <f>'将来負担比率（分子）の構造'!I$43</f>
        <v>10519</v>
      </c>
      <c r="C64" s="157"/>
      <c r="D64" s="157"/>
      <c r="E64" s="157">
        <f>'将来負担比率（分子）の構造'!J$43</f>
        <v>9409</v>
      </c>
      <c r="F64" s="157"/>
      <c r="G64" s="157"/>
      <c r="H64" s="157">
        <f>'将来負担比率（分子）の構造'!K$43</f>
        <v>8204</v>
      </c>
      <c r="I64" s="157"/>
      <c r="J64" s="157"/>
      <c r="K64" s="157">
        <f>'将来負担比率（分子）の構造'!L$43</f>
        <v>7133</v>
      </c>
      <c r="L64" s="157"/>
      <c r="M64" s="157"/>
      <c r="N64" s="157">
        <f>'将来負担比率（分子）の構造'!M$43</f>
        <v>6215</v>
      </c>
      <c r="O64" s="157"/>
      <c r="P64" s="157"/>
    </row>
    <row r="65" spans="1:16" x14ac:dyDescent="0.2">
      <c r="A65" s="157" t="s">
        <v>32</v>
      </c>
      <c r="B65" s="157">
        <f>'将来負担比率（分子）の構造'!I$42</f>
        <v>546</v>
      </c>
      <c r="C65" s="157"/>
      <c r="D65" s="157"/>
      <c r="E65" s="157">
        <f>'将来負担比率（分子）の構造'!J$42</f>
        <v>442</v>
      </c>
      <c r="F65" s="157"/>
      <c r="G65" s="157"/>
      <c r="H65" s="157">
        <f>'将来負担比率（分子）の構造'!K$42</f>
        <v>410</v>
      </c>
      <c r="I65" s="157"/>
      <c r="J65" s="157"/>
      <c r="K65" s="157">
        <f>'将来負担比率（分子）の構造'!L$42</f>
        <v>410</v>
      </c>
      <c r="L65" s="157"/>
      <c r="M65" s="157"/>
      <c r="N65" s="157">
        <f>'将来負担比率（分子）の構造'!M$42</f>
        <v>212</v>
      </c>
      <c r="O65" s="157"/>
      <c r="P65" s="157"/>
    </row>
    <row r="66" spans="1:16" x14ac:dyDescent="0.2">
      <c r="A66" s="157" t="s">
        <v>31</v>
      </c>
      <c r="B66" s="157">
        <f>'将来負担比率（分子）の構造'!I$41</f>
        <v>23051</v>
      </c>
      <c r="C66" s="157"/>
      <c r="D66" s="157"/>
      <c r="E66" s="157">
        <f>'将来負担比率（分子）の構造'!J$41</f>
        <v>21989</v>
      </c>
      <c r="F66" s="157"/>
      <c r="G66" s="157"/>
      <c r="H66" s="157">
        <f>'将来負担比率（分子）の構造'!K$41</f>
        <v>20643</v>
      </c>
      <c r="I66" s="157"/>
      <c r="J66" s="157"/>
      <c r="K66" s="157">
        <f>'将来負担比率（分子）の構造'!L$41</f>
        <v>19619</v>
      </c>
      <c r="L66" s="157"/>
      <c r="M66" s="157"/>
      <c r="N66" s="157">
        <f>'将来負担比率（分子）の構造'!M$41</f>
        <v>19761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8277</v>
      </c>
      <c r="C72" s="161">
        <f>基金残高に係る経年分析!G55</f>
        <v>9447</v>
      </c>
      <c r="D72" s="161">
        <f>基金残高に係る経年分析!H55</f>
        <v>10289</v>
      </c>
    </row>
    <row r="73" spans="1:16" x14ac:dyDescent="0.2">
      <c r="A73" s="160" t="s">
        <v>74</v>
      </c>
      <c r="B73" s="161">
        <f>基金残高に係る経年分析!F56</f>
        <v>219</v>
      </c>
      <c r="C73" s="161">
        <f>基金残高に係る経年分析!G56</f>
        <v>220</v>
      </c>
      <c r="D73" s="161">
        <f>基金残高に係る経年分析!H56</f>
        <v>356</v>
      </c>
    </row>
    <row r="74" spans="1:16" x14ac:dyDescent="0.2">
      <c r="A74" s="160" t="s">
        <v>75</v>
      </c>
      <c r="B74" s="161">
        <f>基金残高に係る経年分析!F57</f>
        <v>8963</v>
      </c>
      <c r="C74" s="161">
        <f>基金残高に係る経年分析!G57</f>
        <v>9986</v>
      </c>
      <c r="D74" s="161">
        <f>基金残高に係る経年分析!H57</f>
        <v>11792</v>
      </c>
    </row>
  </sheetData>
  <sheetProtection algorithmName="SHA-512" hashValue="SXHn/ehQy4nZrKHHFBXw/iepen9AtFMR6LM64hexOAYRXcw+MrLpmjGnAbKaoU3fQZBc8aap7y2fcb1mL6Wr8Q==" saltValue="cKadD+ceVBdmAAyGJ4dR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215</v>
      </c>
      <c r="C5" s="1059"/>
      <c r="D5" s="1059"/>
      <c r="E5" s="1059"/>
      <c r="F5" s="1059"/>
      <c r="G5" s="1059"/>
      <c r="H5" s="1059"/>
      <c r="I5" s="1059"/>
      <c r="J5" s="1059"/>
      <c r="K5" s="1059"/>
      <c r="L5" s="1059"/>
      <c r="M5" s="1059"/>
      <c r="N5" s="1059"/>
      <c r="O5" s="1059"/>
      <c r="P5" s="1059"/>
      <c r="Q5" s="1060"/>
      <c r="R5" s="1055">
        <v>14924172</v>
      </c>
      <c r="S5" s="1056"/>
      <c r="T5" s="1056"/>
      <c r="U5" s="1056"/>
      <c r="V5" s="1056"/>
      <c r="W5" s="1056"/>
      <c r="X5" s="1056"/>
      <c r="Y5" s="1081"/>
      <c r="Z5" s="1094">
        <v>34.299999999999997</v>
      </c>
      <c r="AA5" s="1094"/>
      <c r="AB5" s="1094"/>
      <c r="AC5" s="1094"/>
      <c r="AD5" s="1095">
        <v>13725232</v>
      </c>
      <c r="AE5" s="1095"/>
      <c r="AF5" s="1095"/>
      <c r="AG5" s="1095"/>
      <c r="AH5" s="1095"/>
      <c r="AI5" s="1095"/>
      <c r="AJ5" s="1095"/>
      <c r="AK5" s="1095"/>
      <c r="AL5" s="1082">
        <v>63.1</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13725232</v>
      </c>
      <c r="BH5" s="1001"/>
      <c r="BI5" s="1001"/>
      <c r="BJ5" s="1001"/>
      <c r="BK5" s="1001"/>
      <c r="BL5" s="1001"/>
      <c r="BM5" s="1001"/>
      <c r="BN5" s="1002"/>
      <c r="BO5" s="1038">
        <v>92</v>
      </c>
      <c r="BP5" s="1038"/>
      <c r="BQ5" s="1038"/>
      <c r="BR5" s="1038"/>
      <c r="BS5" s="1039" t="s">
        <v>122</v>
      </c>
      <c r="BT5" s="1039"/>
      <c r="BU5" s="1039"/>
      <c r="BV5" s="1039"/>
      <c r="BW5" s="1039"/>
      <c r="BX5" s="1039"/>
      <c r="BY5" s="1039"/>
      <c r="BZ5" s="1039"/>
      <c r="CA5" s="1039"/>
      <c r="CB5" s="1074"/>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2">
      <c r="B6" s="997" t="s">
        <v>220</v>
      </c>
      <c r="C6" s="998"/>
      <c r="D6" s="998"/>
      <c r="E6" s="998"/>
      <c r="F6" s="998"/>
      <c r="G6" s="998"/>
      <c r="H6" s="998"/>
      <c r="I6" s="998"/>
      <c r="J6" s="998"/>
      <c r="K6" s="998"/>
      <c r="L6" s="998"/>
      <c r="M6" s="998"/>
      <c r="N6" s="998"/>
      <c r="O6" s="998"/>
      <c r="P6" s="998"/>
      <c r="Q6" s="999"/>
      <c r="R6" s="1000">
        <v>314190</v>
      </c>
      <c r="S6" s="1001"/>
      <c r="T6" s="1001"/>
      <c r="U6" s="1001"/>
      <c r="V6" s="1001"/>
      <c r="W6" s="1001"/>
      <c r="X6" s="1001"/>
      <c r="Y6" s="1002"/>
      <c r="Z6" s="1038">
        <v>0.7</v>
      </c>
      <c r="AA6" s="1038"/>
      <c r="AB6" s="1038"/>
      <c r="AC6" s="1038"/>
      <c r="AD6" s="1039">
        <v>314190</v>
      </c>
      <c r="AE6" s="1039"/>
      <c r="AF6" s="1039"/>
      <c r="AG6" s="1039"/>
      <c r="AH6" s="1039"/>
      <c r="AI6" s="1039"/>
      <c r="AJ6" s="1039"/>
      <c r="AK6" s="1039"/>
      <c r="AL6" s="1003">
        <v>1.4</v>
      </c>
      <c r="AM6" s="1004"/>
      <c r="AN6" s="1004"/>
      <c r="AO6" s="1040"/>
      <c r="AP6" s="997" t="s">
        <v>221</v>
      </c>
      <c r="AQ6" s="998"/>
      <c r="AR6" s="998"/>
      <c r="AS6" s="998"/>
      <c r="AT6" s="998"/>
      <c r="AU6" s="998"/>
      <c r="AV6" s="998"/>
      <c r="AW6" s="998"/>
      <c r="AX6" s="998"/>
      <c r="AY6" s="998"/>
      <c r="AZ6" s="998"/>
      <c r="BA6" s="998"/>
      <c r="BB6" s="998"/>
      <c r="BC6" s="998"/>
      <c r="BD6" s="998"/>
      <c r="BE6" s="998"/>
      <c r="BF6" s="999"/>
      <c r="BG6" s="1000">
        <v>13725232</v>
      </c>
      <c r="BH6" s="1001"/>
      <c r="BI6" s="1001"/>
      <c r="BJ6" s="1001"/>
      <c r="BK6" s="1001"/>
      <c r="BL6" s="1001"/>
      <c r="BM6" s="1001"/>
      <c r="BN6" s="1002"/>
      <c r="BO6" s="1038">
        <v>92</v>
      </c>
      <c r="BP6" s="1038"/>
      <c r="BQ6" s="1038"/>
      <c r="BR6" s="1038"/>
      <c r="BS6" s="1039" t="s">
        <v>122</v>
      </c>
      <c r="BT6" s="1039"/>
      <c r="BU6" s="1039"/>
      <c r="BV6" s="1039"/>
      <c r="BW6" s="1039"/>
      <c r="BX6" s="1039"/>
      <c r="BY6" s="1039"/>
      <c r="BZ6" s="1039"/>
      <c r="CA6" s="1039"/>
      <c r="CB6" s="1074"/>
      <c r="CD6" s="1058" t="s">
        <v>222</v>
      </c>
      <c r="CE6" s="1059"/>
      <c r="CF6" s="1059"/>
      <c r="CG6" s="1059"/>
      <c r="CH6" s="1059"/>
      <c r="CI6" s="1059"/>
      <c r="CJ6" s="1059"/>
      <c r="CK6" s="1059"/>
      <c r="CL6" s="1059"/>
      <c r="CM6" s="1059"/>
      <c r="CN6" s="1059"/>
      <c r="CO6" s="1059"/>
      <c r="CP6" s="1059"/>
      <c r="CQ6" s="1060"/>
      <c r="CR6" s="1000">
        <v>255900</v>
      </c>
      <c r="CS6" s="1001"/>
      <c r="CT6" s="1001"/>
      <c r="CU6" s="1001"/>
      <c r="CV6" s="1001"/>
      <c r="CW6" s="1001"/>
      <c r="CX6" s="1001"/>
      <c r="CY6" s="1002"/>
      <c r="CZ6" s="1082">
        <v>0.6</v>
      </c>
      <c r="DA6" s="1064"/>
      <c r="DB6" s="1064"/>
      <c r="DC6" s="1084"/>
      <c r="DD6" s="1006" t="s">
        <v>122</v>
      </c>
      <c r="DE6" s="1001"/>
      <c r="DF6" s="1001"/>
      <c r="DG6" s="1001"/>
      <c r="DH6" s="1001"/>
      <c r="DI6" s="1001"/>
      <c r="DJ6" s="1001"/>
      <c r="DK6" s="1001"/>
      <c r="DL6" s="1001"/>
      <c r="DM6" s="1001"/>
      <c r="DN6" s="1001"/>
      <c r="DO6" s="1001"/>
      <c r="DP6" s="1002"/>
      <c r="DQ6" s="1006">
        <v>255899</v>
      </c>
      <c r="DR6" s="1001"/>
      <c r="DS6" s="1001"/>
      <c r="DT6" s="1001"/>
      <c r="DU6" s="1001"/>
      <c r="DV6" s="1001"/>
      <c r="DW6" s="1001"/>
      <c r="DX6" s="1001"/>
      <c r="DY6" s="1001"/>
      <c r="DZ6" s="1001"/>
      <c r="EA6" s="1001"/>
      <c r="EB6" s="1001"/>
      <c r="EC6" s="1037"/>
    </row>
    <row r="7" spans="2:143" ht="11.25" customHeight="1" x14ac:dyDescent="0.2">
      <c r="B7" s="997" t="s">
        <v>223</v>
      </c>
      <c r="C7" s="998"/>
      <c r="D7" s="998"/>
      <c r="E7" s="998"/>
      <c r="F7" s="998"/>
      <c r="G7" s="998"/>
      <c r="H7" s="998"/>
      <c r="I7" s="998"/>
      <c r="J7" s="998"/>
      <c r="K7" s="998"/>
      <c r="L7" s="998"/>
      <c r="M7" s="998"/>
      <c r="N7" s="998"/>
      <c r="O7" s="998"/>
      <c r="P7" s="998"/>
      <c r="Q7" s="999"/>
      <c r="R7" s="1000">
        <v>6349</v>
      </c>
      <c r="S7" s="1001"/>
      <c r="T7" s="1001"/>
      <c r="U7" s="1001"/>
      <c r="V7" s="1001"/>
      <c r="W7" s="1001"/>
      <c r="X7" s="1001"/>
      <c r="Y7" s="1002"/>
      <c r="Z7" s="1038">
        <v>0</v>
      </c>
      <c r="AA7" s="1038"/>
      <c r="AB7" s="1038"/>
      <c r="AC7" s="1038"/>
      <c r="AD7" s="1039">
        <v>6349</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6065530</v>
      </c>
      <c r="BH7" s="1001"/>
      <c r="BI7" s="1001"/>
      <c r="BJ7" s="1001"/>
      <c r="BK7" s="1001"/>
      <c r="BL7" s="1001"/>
      <c r="BM7" s="1001"/>
      <c r="BN7" s="1002"/>
      <c r="BO7" s="1038">
        <v>40.6</v>
      </c>
      <c r="BP7" s="1038"/>
      <c r="BQ7" s="1038"/>
      <c r="BR7" s="1038"/>
      <c r="BS7" s="1039" t="s">
        <v>122</v>
      </c>
      <c r="BT7" s="1039"/>
      <c r="BU7" s="1039"/>
      <c r="BV7" s="1039"/>
      <c r="BW7" s="1039"/>
      <c r="BX7" s="1039"/>
      <c r="BY7" s="1039"/>
      <c r="BZ7" s="1039"/>
      <c r="CA7" s="1039"/>
      <c r="CB7" s="1074"/>
      <c r="CD7" s="997" t="s">
        <v>225</v>
      </c>
      <c r="CE7" s="998"/>
      <c r="CF7" s="998"/>
      <c r="CG7" s="998"/>
      <c r="CH7" s="998"/>
      <c r="CI7" s="998"/>
      <c r="CJ7" s="998"/>
      <c r="CK7" s="998"/>
      <c r="CL7" s="998"/>
      <c r="CM7" s="998"/>
      <c r="CN7" s="998"/>
      <c r="CO7" s="998"/>
      <c r="CP7" s="998"/>
      <c r="CQ7" s="999"/>
      <c r="CR7" s="1000">
        <v>8123009</v>
      </c>
      <c r="CS7" s="1001"/>
      <c r="CT7" s="1001"/>
      <c r="CU7" s="1001"/>
      <c r="CV7" s="1001"/>
      <c r="CW7" s="1001"/>
      <c r="CX7" s="1001"/>
      <c r="CY7" s="1002"/>
      <c r="CZ7" s="1038">
        <v>20.2</v>
      </c>
      <c r="DA7" s="1038"/>
      <c r="DB7" s="1038"/>
      <c r="DC7" s="1038"/>
      <c r="DD7" s="1006">
        <v>215162</v>
      </c>
      <c r="DE7" s="1001"/>
      <c r="DF7" s="1001"/>
      <c r="DG7" s="1001"/>
      <c r="DH7" s="1001"/>
      <c r="DI7" s="1001"/>
      <c r="DJ7" s="1001"/>
      <c r="DK7" s="1001"/>
      <c r="DL7" s="1001"/>
      <c r="DM7" s="1001"/>
      <c r="DN7" s="1001"/>
      <c r="DO7" s="1001"/>
      <c r="DP7" s="1002"/>
      <c r="DQ7" s="1006">
        <v>7264294</v>
      </c>
      <c r="DR7" s="1001"/>
      <c r="DS7" s="1001"/>
      <c r="DT7" s="1001"/>
      <c r="DU7" s="1001"/>
      <c r="DV7" s="1001"/>
      <c r="DW7" s="1001"/>
      <c r="DX7" s="1001"/>
      <c r="DY7" s="1001"/>
      <c r="DZ7" s="1001"/>
      <c r="EA7" s="1001"/>
      <c r="EB7" s="1001"/>
      <c r="EC7" s="1037"/>
    </row>
    <row r="8" spans="2:143" ht="11.25" customHeight="1" x14ac:dyDescent="0.2">
      <c r="B8" s="997" t="s">
        <v>226</v>
      </c>
      <c r="C8" s="998"/>
      <c r="D8" s="998"/>
      <c r="E8" s="998"/>
      <c r="F8" s="998"/>
      <c r="G8" s="998"/>
      <c r="H8" s="998"/>
      <c r="I8" s="998"/>
      <c r="J8" s="998"/>
      <c r="K8" s="998"/>
      <c r="L8" s="998"/>
      <c r="M8" s="998"/>
      <c r="N8" s="998"/>
      <c r="O8" s="998"/>
      <c r="P8" s="998"/>
      <c r="Q8" s="999"/>
      <c r="R8" s="1000">
        <v>135084</v>
      </c>
      <c r="S8" s="1001"/>
      <c r="T8" s="1001"/>
      <c r="U8" s="1001"/>
      <c r="V8" s="1001"/>
      <c r="W8" s="1001"/>
      <c r="X8" s="1001"/>
      <c r="Y8" s="1002"/>
      <c r="Z8" s="1038">
        <v>0.3</v>
      </c>
      <c r="AA8" s="1038"/>
      <c r="AB8" s="1038"/>
      <c r="AC8" s="1038"/>
      <c r="AD8" s="1039">
        <v>135084</v>
      </c>
      <c r="AE8" s="1039"/>
      <c r="AF8" s="1039"/>
      <c r="AG8" s="1039"/>
      <c r="AH8" s="1039"/>
      <c r="AI8" s="1039"/>
      <c r="AJ8" s="1039"/>
      <c r="AK8" s="1039"/>
      <c r="AL8" s="1003">
        <v>0.6</v>
      </c>
      <c r="AM8" s="1004"/>
      <c r="AN8" s="1004"/>
      <c r="AO8" s="1040"/>
      <c r="AP8" s="997" t="s">
        <v>227</v>
      </c>
      <c r="AQ8" s="998"/>
      <c r="AR8" s="998"/>
      <c r="AS8" s="998"/>
      <c r="AT8" s="998"/>
      <c r="AU8" s="998"/>
      <c r="AV8" s="998"/>
      <c r="AW8" s="998"/>
      <c r="AX8" s="998"/>
      <c r="AY8" s="998"/>
      <c r="AZ8" s="998"/>
      <c r="BA8" s="998"/>
      <c r="BB8" s="998"/>
      <c r="BC8" s="998"/>
      <c r="BD8" s="998"/>
      <c r="BE8" s="998"/>
      <c r="BF8" s="999"/>
      <c r="BG8" s="1000">
        <v>165812</v>
      </c>
      <c r="BH8" s="1001"/>
      <c r="BI8" s="1001"/>
      <c r="BJ8" s="1001"/>
      <c r="BK8" s="1001"/>
      <c r="BL8" s="1001"/>
      <c r="BM8" s="1001"/>
      <c r="BN8" s="1002"/>
      <c r="BO8" s="1038">
        <v>1.1000000000000001</v>
      </c>
      <c r="BP8" s="1038"/>
      <c r="BQ8" s="1038"/>
      <c r="BR8" s="1038"/>
      <c r="BS8" s="1039" t="s">
        <v>122</v>
      </c>
      <c r="BT8" s="1039"/>
      <c r="BU8" s="1039"/>
      <c r="BV8" s="1039"/>
      <c r="BW8" s="1039"/>
      <c r="BX8" s="1039"/>
      <c r="BY8" s="1039"/>
      <c r="BZ8" s="1039"/>
      <c r="CA8" s="1039"/>
      <c r="CB8" s="1074"/>
      <c r="CD8" s="997" t="s">
        <v>228</v>
      </c>
      <c r="CE8" s="998"/>
      <c r="CF8" s="998"/>
      <c r="CG8" s="998"/>
      <c r="CH8" s="998"/>
      <c r="CI8" s="998"/>
      <c r="CJ8" s="998"/>
      <c r="CK8" s="998"/>
      <c r="CL8" s="998"/>
      <c r="CM8" s="998"/>
      <c r="CN8" s="998"/>
      <c r="CO8" s="998"/>
      <c r="CP8" s="998"/>
      <c r="CQ8" s="999"/>
      <c r="CR8" s="1000">
        <v>14826994</v>
      </c>
      <c r="CS8" s="1001"/>
      <c r="CT8" s="1001"/>
      <c r="CU8" s="1001"/>
      <c r="CV8" s="1001"/>
      <c r="CW8" s="1001"/>
      <c r="CX8" s="1001"/>
      <c r="CY8" s="1002"/>
      <c r="CZ8" s="1038">
        <v>36.799999999999997</v>
      </c>
      <c r="DA8" s="1038"/>
      <c r="DB8" s="1038"/>
      <c r="DC8" s="1038"/>
      <c r="DD8" s="1006">
        <v>112310</v>
      </c>
      <c r="DE8" s="1001"/>
      <c r="DF8" s="1001"/>
      <c r="DG8" s="1001"/>
      <c r="DH8" s="1001"/>
      <c r="DI8" s="1001"/>
      <c r="DJ8" s="1001"/>
      <c r="DK8" s="1001"/>
      <c r="DL8" s="1001"/>
      <c r="DM8" s="1001"/>
      <c r="DN8" s="1001"/>
      <c r="DO8" s="1001"/>
      <c r="DP8" s="1002"/>
      <c r="DQ8" s="1006">
        <v>8320455</v>
      </c>
      <c r="DR8" s="1001"/>
      <c r="DS8" s="1001"/>
      <c r="DT8" s="1001"/>
      <c r="DU8" s="1001"/>
      <c r="DV8" s="1001"/>
      <c r="DW8" s="1001"/>
      <c r="DX8" s="1001"/>
      <c r="DY8" s="1001"/>
      <c r="DZ8" s="1001"/>
      <c r="EA8" s="1001"/>
      <c r="EB8" s="1001"/>
      <c r="EC8" s="1037"/>
    </row>
    <row r="9" spans="2:143" ht="11.25" customHeight="1" x14ac:dyDescent="0.2">
      <c r="B9" s="997" t="s">
        <v>229</v>
      </c>
      <c r="C9" s="998"/>
      <c r="D9" s="998"/>
      <c r="E9" s="998"/>
      <c r="F9" s="998"/>
      <c r="G9" s="998"/>
      <c r="H9" s="998"/>
      <c r="I9" s="998"/>
      <c r="J9" s="998"/>
      <c r="K9" s="998"/>
      <c r="L9" s="998"/>
      <c r="M9" s="998"/>
      <c r="N9" s="998"/>
      <c r="O9" s="998"/>
      <c r="P9" s="998"/>
      <c r="Q9" s="999"/>
      <c r="R9" s="1000">
        <v>173189</v>
      </c>
      <c r="S9" s="1001"/>
      <c r="T9" s="1001"/>
      <c r="U9" s="1001"/>
      <c r="V9" s="1001"/>
      <c r="W9" s="1001"/>
      <c r="X9" s="1001"/>
      <c r="Y9" s="1002"/>
      <c r="Z9" s="1038">
        <v>0.4</v>
      </c>
      <c r="AA9" s="1038"/>
      <c r="AB9" s="1038"/>
      <c r="AC9" s="1038"/>
      <c r="AD9" s="1039">
        <v>173189</v>
      </c>
      <c r="AE9" s="1039"/>
      <c r="AF9" s="1039"/>
      <c r="AG9" s="1039"/>
      <c r="AH9" s="1039"/>
      <c r="AI9" s="1039"/>
      <c r="AJ9" s="1039"/>
      <c r="AK9" s="1039"/>
      <c r="AL9" s="1003">
        <v>0.8</v>
      </c>
      <c r="AM9" s="1004"/>
      <c r="AN9" s="1004"/>
      <c r="AO9" s="1040"/>
      <c r="AP9" s="997" t="s">
        <v>230</v>
      </c>
      <c r="AQ9" s="998"/>
      <c r="AR9" s="998"/>
      <c r="AS9" s="998"/>
      <c r="AT9" s="998"/>
      <c r="AU9" s="998"/>
      <c r="AV9" s="998"/>
      <c r="AW9" s="998"/>
      <c r="AX9" s="998"/>
      <c r="AY9" s="998"/>
      <c r="AZ9" s="998"/>
      <c r="BA9" s="998"/>
      <c r="BB9" s="998"/>
      <c r="BC9" s="998"/>
      <c r="BD9" s="998"/>
      <c r="BE9" s="998"/>
      <c r="BF9" s="999"/>
      <c r="BG9" s="1000">
        <v>5118739</v>
      </c>
      <c r="BH9" s="1001"/>
      <c r="BI9" s="1001"/>
      <c r="BJ9" s="1001"/>
      <c r="BK9" s="1001"/>
      <c r="BL9" s="1001"/>
      <c r="BM9" s="1001"/>
      <c r="BN9" s="1002"/>
      <c r="BO9" s="1038">
        <v>34.299999999999997</v>
      </c>
      <c r="BP9" s="1038"/>
      <c r="BQ9" s="1038"/>
      <c r="BR9" s="1038"/>
      <c r="BS9" s="1039" t="s">
        <v>122</v>
      </c>
      <c r="BT9" s="1039"/>
      <c r="BU9" s="1039"/>
      <c r="BV9" s="1039"/>
      <c r="BW9" s="1039"/>
      <c r="BX9" s="1039"/>
      <c r="BY9" s="1039"/>
      <c r="BZ9" s="1039"/>
      <c r="CA9" s="1039"/>
      <c r="CB9" s="1074"/>
      <c r="CD9" s="997" t="s">
        <v>231</v>
      </c>
      <c r="CE9" s="998"/>
      <c r="CF9" s="998"/>
      <c r="CG9" s="998"/>
      <c r="CH9" s="998"/>
      <c r="CI9" s="998"/>
      <c r="CJ9" s="998"/>
      <c r="CK9" s="998"/>
      <c r="CL9" s="998"/>
      <c r="CM9" s="998"/>
      <c r="CN9" s="998"/>
      <c r="CO9" s="998"/>
      <c r="CP9" s="998"/>
      <c r="CQ9" s="999"/>
      <c r="CR9" s="1000">
        <v>2752341</v>
      </c>
      <c r="CS9" s="1001"/>
      <c r="CT9" s="1001"/>
      <c r="CU9" s="1001"/>
      <c r="CV9" s="1001"/>
      <c r="CW9" s="1001"/>
      <c r="CX9" s="1001"/>
      <c r="CY9" s="1002"/>
      <c r="CZ9" s="1038">
        <v>6.8</v>
      </c>
      <c r="DA9" s="1038"/>
      <c r="DB9" s="1038"/>
      <c r="DC9" s="1038"/>
      <c r="DD9" s="1006">
        <v>117935</v>
      </c>
      <c r="DE9" s="1001"/>
      <c r="DF9" s="1001"/>
      <c r="DG9" s="1001"/>
      <c r="DH9" s="1001"/>
      <c r="DI9" s="1001"/>
      <c r="DJ9" s="1001"/>
      <c r="DK9" s="1001"/>
      <c r="DL9" s="1001"/>
      <c r="DM9" s="1001"/>
      <c r="DN9" s="1001"/>
      <c r="DO9" s="1001"/>
      <c r="DP9" s="1002"/>
      <c r="DQ9" s="1006">
        <v>2390515</v>
      </c>
      <c r="DR9" s="1001"/>
      <c r="DS9" s="1001"/>
      <c r="DT9" s="1001"/>
      <c r="DU9" s="1001"/>
      <c r="DV9" s="1001"/>
      <c r="DW9" s="1001"/>
      <c r="DX9" s="1001"/>
      <c r="DY9" s="1001"/>
      <c r="DZ9" s="1001"/>
      <c r="EA9" s="1001"/>
      <c r="EB9" s="1001"/>
      <c r="EC9" s="1037"/>
    </row>
    <row r="10" spans="2:143" ht="11.25" customHeight="1" x14ac:dyDescent="0.2">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281104</v>
      </c>
      <c r="BH10" s="1001"/>
      <c r="BI10" s="1001"/>
      <c r="BJ10" s="1001"/>
      <c r="BK10" s="1001"/>
      <c r="BL10" s="1001"/>
      <c r="BM10" s="1001"/>
      <c r="BN10" s="1002"/>
      <c r="BO10" s="1038">
        <v>1.9</v>
      </c>
      <c r="BP10" s="1038"/>
      <c r="BQ10" s="1038"/>
      <c r="BR10" s="1038"/>
      <c r="BS10" s="1039" t="s">
        <v>122</v>
      </c>
      <c r="BT10" s="1039"/>
      <c r="BU10" s="1039"/>
      <c r="BV10" s="1039"/>
      <c r="BW10" s="1039"/>
      <c r="BX10" s="1039"/>
      <c r="BY10" s="1039"/>
      <c r="BZ10" s="1039"/>
      <c r="CA10" s="1039"/>
      <c r="CB10" s="1074"/>
      <c r="CD10" s="997" t="s">
        <v>234</v>
      </c>
      <c r="CE10" s="998"/>
      <c r="CF10" s="998"/>
      <c r="CG10" s="998"/>
      <c r="CH10" s="998"/>
      <c r="CI10" s="998"/>
      <c r="CJ10" s="998"/>
      <c r="CK10" s="998"/>
      <c r="CL10" s="998"/>
      <c r="CM10" s="998"/>
      <c r="CN10" s="998"/>
      <c r="CO10" s="998"/>
      <c r="CP10" s="998"/>
      <c r="CQ10" s="999"/>
      <c r="CR10" s="1000">
        <v>18535</v>
      </c>
      <c r="CS10" s="1001"/>
      <c r="CT10" s="1001"/>
      <c r="CU10" s="1001"/>
      <c r="CV10" s="1001"/>
      <c r="CW10" s="1001"/>
      <c r="CX10" s="1001"/>
      <c r="CY10" s="1002"/>
      <c r="CZ10" s="1038">
        <v>0</v>
      </c>
      <c r="DA10" s="1038"/>
      <c r="DB10" s="1038"/>
      <c r="DC10" s="1038"/>
      <c r="DD10" s="1006">
        <v>411</v>
      </c>
      <c r="DE10" s="1001"/>
      <c r="DF10" s="1001"/>
      <c r="DG10" s="1001"/>
      <c r="DH10" s="1001"/>
      <c r="DI10" s="1001"/>
      <c r="DJ10" s="1001"/>
      <c r="DK10" s="1001"/>
      <c r="DL10" s="1001"/>
      <c r="DM10" s="1001"/>
      <c r="DN10" s="1001"/>
      <c r="DO10" s="1001"/>
      <c r="DP10" s="1002"/>
      <c r="DQ10" s="1006">
        <v>12050</v>
      </c>
      <c r="DR10" s="1001"/>
      <c r="DS10" s="1001"/>
      <c r="DT10" s="1001"/>
      <c r="DU10" s="1001"/>
      <c r="DV10" s="1001"/>
      <c r="DW10" s="1001"/>
      <c r="DX10" s="1001"/>
      <c r="DY10" s="1001"/>
      <c r="DZ10" s="1001"/>
      <c r="EA10" s="1001"/>
      <c r="EB10" s="1001"/>
      <c r="EC10" s="1037"/>
    </row>
    <row r="11" spans="2:143" ht="11.25" customHeight="1" x14ac:dyDescent="0.2">
      <c r="B11" s="997" t="s">
        <v>235</v>
      </c>
      <c r="C11" s="998"/>
      <c r="D11" s="998"/>
      <c r="E11" s="998"/>
      <c r="F11" s="998"/>
      <c r="G11" s="998"/>
      <c r="H11" s="998"/>
      <c r="I11" s="998"/>
      <c r="J11" s="998"/>
      <c r="K11" s="998"/>
      <c r="L11" s="998"/>
      <c r="M11" s="998"/>
      <c r="N11" s="998"/>
      <c r="O11" s="998"/>
      <c r="P11" s="998"/>
      <c r="Q11" s="999"/>
      <c r="R11" s="1000">
        <v>2604617</v>
      </c>
      <c r="S11" s="1001"/>
      <c r="T11" s="1001"/>
      <c r="U11" s="1001"/>
      <c r="V11" s="1001"/>
      <c r="W11" s="1001"/>
      <c r="X11" s="1001"/>
      <c r="Y11" s="1002"/>
      <c r="Z11" s="1003">
        <v>6</v>
      </c>
      <c r="AA11" s="1004"/>
      <c r="AB11" s="1004"/>
      <c r="AC11" s="1005"/>
      <c r="AD11" s="1006">
        <v>2604617</v>
      </c>
      <c r="AE11" s="1001"/>
      <c r="AF11" s="1001"/>
      <c r="AG11" s="1001"/>
      <c r="AH11" s="1001"/>
      <c r="AI11" s="1001"/>
      <c r="AJ11" s="1001"/>
      <c r="AK11" s="1002"/>
      <c r="AL11" s="1003">
        <v>12</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499875</v>
      </c>
      <c r="BH11" s="1001"/>
      <c r="BI11" s="1001"/>
      <c r="BJ11" s="1001"/>
      <c r="BK11" s="1001"/>
      <c r="BL11" s="1001"/>
      <c r="BM11" s="1001"/>
      <c r="BN11" s="1002"/>
      <c r="BO11" s="1038">
        <v>3.3</v>
      </c>
      <c r="BP11" s="1038"/>
      <c r="BQ11" s="1038"/>
      <c r="BR11" s="1038"/>
      <c r="BS11" s="1039" t="s">
        <v>122</v>
      </c>
      <c r="BT11" s="1039"/>
      <c r="BU11" s="1039"/>
      <c r="BV11" s="1039"/>
      <c r="BW11" s="1039"/>
      <c r="BX11" s="1039"/>
      <c r="BY11" s="1039"/>
      <c r="BZ11" s="1039"/>
      <c r="CA11" s="1039"/>
      <c r="CB11" s="1074"/>
      <c r="CD11" s="997" t="s">
        <v>237</v>
      </c>
      <c r="CE11" s="998"/>
      <c r="CF11" s="998"/>
      <c r="CG11" s="998"/>
      <c r="CH11" s="998"/>
      <c r="CI11" s="998"/>
      <c r="CJ11" s="998"/>
      <c r="CK11" s="998"/>
      <c r="CL11" s="998"/>
      <c r="CM11" s="998"/>
      <c r="CN11" s="998"/>
      <c r="CO11" s="998"/>
      <c r="CP11" s="998"/>
      <c r="CQ11" s="999"/>
      <c r="CR11" s="1000">
        <v>597030</v>
      </c>
      <c r="CS11" s="1001"/>
      <c r="CT11" s="1001"/>
      <c r="CU11" s="1001"/>
      <c r="CV11" s="1001"/>
      <c r="CW11" s="1001"/>
      <c r="CX11" s="1001"/>
      <c r="CY11" s="1002"/>
      <c r="CZ11" s="1038">
        <v>1.5</v>
      </c>
      <c r="DA11" s="1038"/>
      <c r="DB11" s="1038"/>
      <c r="DC11" s="1038"/>
      <c r="DD11" s="1006">
        <v>178387</v>
      </c>
      <c r="DE11" s="1001"/>
      <c r="DF11" s="1001"/>
      <c r="DG11" s="1001"/>
      <c r="DH11" s="1001"/>
      <c r="DI11" s="1001"/>
      <c r="DJ11" s="1001"/>
      <c r="DK11" s="1001"/>
      <c r="DL11" s="1001"/>
      <c r="DM11" s="1001"/>
      <c r="DN11" s="1001"/>
      <c r="DO11" s="1001"/>
      <c r="DP11" s="1002"/>
      <c r="DQ11" s="1006">
        <v>414834</v>
      </c>
      <c r="DR11" s="1001"/>
      <c r="DS11" s="1001"/>
      <c r="DT11" s="1001"/>
      <c r="DU11" s="1001"/>
      <c r="DV11" s="1001"/>
      <c r="DW11" s="1001"/>
      <c r="DX11" s="1001"/>
      <c r="DY11" s="1001"/>
      <c r="DZ11" s="1001"/>
      <c r="EA11" s="1001"/>
      <c r="EB11" s="1001"/>
      <c r="EC11" s="1037"/>
    </row>
    <row r="12" spans="2:143" ht="11.25" customHeight="1" x14ac:dyDescent="0.2">
      <c r="B12" s="997" t="s">
        <v>238</v>
      </c>
      <c r="C12" s="998"/>
      <c r="D12" s="998"/>
      <c r="E12" s="998"/>
      <c r="F12" s="998"/>
      <c r="G12" s="998"/>
      <c r="H12" s="998"/>
      <c r="I12" s="998"/>
      <c r="J12" s="998"/>
      <c r="K12" s="998"/>
      <c r="L12" s="998"/>
      <c r="M12" s="998"/>
      <c r="N12" s="998"/>
      <c r="O12" s="998"/>
      <c r="P12" s="998"/>
      <c r="Q12" s="999"/>
      <c r="R12" s="1000">
        <v>176350</v>
      </c>
      <c r="S12" s="1001"/>
      <c r="T12" s="1001"/>
      <c r="U12" s="1001"/>
      <c r="V12" s="1001"/>
      <c r="W12" s="1001"/>
      <c r="X12" s="1001"/>
      <c r="Y12" s="1002"/>
      <c r="Z12" s="1038">
        <v>0.4</v>
      </c>
      <c r="AA12" s="1038"/>
      <c r="AB12" s="1038"/>
      <c r="AC12" s="1038"/>
      <c r="AD12" s="1039">
        <v>176350</v>
      </c>
      <c r="AE12" s="1039"/>
      <c r="AF12" s="1039"/>
      <c r="AG12" s="1039"/>
      <c r="AH12" s="1039"/>
      <c r="AI12" s="1039"/>
      <c r="AJ12" s="1039"/>
      <c r="AK12" s="1039"/>
      <c r="AL12" s="1003">
        <v>0.8</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6677800</v>
      </c>
      <c r="BH12" s="1001"/>
      <c r="BI12" s="1001"/>
      <c r="BJ12" s="1001"/>
      <c r="BK12" s="1001"/>
      <c r="BL12" s="1001"/>
      <c r="BM12" s="1001"/>
      <c r="BN12" s="1002"/>
      <c r="BO12" s="1038">
        <v>44.7</v>
      </c>
      <c r="BP12" s="1038"/>
      <c r="BQ12" s="1038"/>
      <c r="BR12" s="1038"/>
      <c r="BS12" s="1039" t="s">
        <v>122</v>
      </c>
      <c r="BT12" s="1039"/>
      <c r="BU12" s="1039"/>
      <c r="BV12" s="1039"/>
      <c r="BW12" s="1039"/>
      <c r="BX12" s="1039"/>
      <c r="BY12" s="1039"/>
      <c r="BZ12" s="1039"/>
      <c r="CA12" s="1039"/>
      <c r="CB12" s="1074"/>
      <c r="CD12" s="997" t="s">
        <v>240</v>
      </c>
      <c r="CE12" s="998"/>
      <c r="CF12" s="998"/>
      <c r="CG12" s="998"/>
      <c r="CH12" s="998"/>
      <c r="CI12" s="998"/>
      <c r="CJ12" s="998"/>
      <c r="CK12" s="998"/>
      <c r="CL12" s="998"/>
      <c r="CM12" s="998"/>
      <c r="CN12" s="998"/>
      <c r="CO12" s="998"/>
      <c r="CP12" s="998"/>
      <c r="CQ12" s="999"/>
      <c r="CR12" s="1000">
        <v>757705</v>
      </c>
      <c r="CS12" s="1001"/>
      <c r="CT12" s="1001"/>
      <c r="CU12" s="1001"/>
      <c r="CV12" s="1001"/>
      <c r="CW12" s="1001"/>
      <c r="CX12" s="1001"/>
      <c r="CY12" s="1002"/>
      <c r="CZ12" s="1038">
        <v>1.9</v>
      </c>
      <c r="DA12" s="1038"/>
      <c r="DB12" s="1038"/>
      <c r="DC12" s="1038"/>
      <c r="DD12" s="1006">
        <v>60729</v>
      </c>
      <c r="DE12" s="1001"/>
      <c r="DF12" s="1001"/>
      <c r="DG12" s="1001"/>
      <c r="DH12" s="1001"/>
      <c r="DI12" s="1001"/>
      <c r="DJ12" s="1001"/>
      <c r="DK12" s="1001"/>
      <c r="DL12" s="1001"/>
      <c r="DM12" s="1001"/>
      <c r="DN12" s="1001"/>
      <c r="DO12" s="1001"/>
      <c r="DP12" s="1002"/>
      <c r="DQ12" s="1006">
        <v>625785</v>
      </c>
      <c r="DR12" s="1001"/>
      <c r="DS12" s="1001"/>
      <c r="DT12" s="1001"/>
      <c r="DU12" s="1001"/>
      <c r="DV12" s="1001"/>
      <c r="DW12" s="1001"/>
      <c r="DX12" s="1001"/>
      <c r="DY12" s="1001"/>
      <c r="DZ12" s="1001"/>
      <c r="EA12" s="1001"/>
      <c r="EB12" s="1001"/>
      <c r="EC12" s="1037"/>
    </row>
    <row r="13" spans="2:143" ht="11.25" customHeight="1" x14ac:dyDescent="0.2">
      <c r="B13" s="997" t="s">
        <v>241</v>
      </c>
      <c r="C13" s="998"/>
      <c r="D13" s="998"/>
      <c r="E13" s="998"/>
      <c r="F13" s="998"/>
      <c r="G13" s="998"/>
      <c r="H13" s="998"/>
      <c r="I13" s="998"/>
      <c r="J13" s="998"/>
      <c r="K13" s="998"/>
      <c r="L13" s="998"/>
      <c r="M13" s="998"/>
      <c r="N13" s="998"/>
      <c r="O13" s="998"/>
      <c r="P13" s="998"/>
      <c r="Q13" s="999"/>
      <c r="R13" s="1000">
        <v>2823</v>
      </c>
      <c r="S13" s="1001"/>
      <c r="T13" s="1001"/>
      <c r="U13" s="1001"/>
      <c r="V13" s="1001"/>
      <c r="W13" s="1001"/>
      <c r="X13" s="1001"/>
      <c r="Y13" s="1002"/>
      <c r="Z13" s="1038">
        <v>0</v>
      </c>
      <c r="AA13" s="1038"/>
      <c r="AB13" s="1038"/>
      <c r="AC13" s="1038"/>
      <c r="AD13" s="1039">
        <v>2823</v>
      </c>
      <c r="AE13" s="1039"/>
      <c r="AF13" s="1039"/>
      <c r="AG13" s="1039"/>
      <c r="AH13" s="1039"/>
      <c r="AI13" s="1039"/>
      <c r="AJ13" s="1039"/>
      <c r="AK13" s="1039"/>
      <c r="AL13" s="1003">
        <v>0</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6676909</v>
      </c>
      <c r="BH13" s="1001"/>
      <c r="BI13" s="1001"/>
      <c r="BJ13" s="1001"/>
      <c r="BK13" s="1001"/>
      <c r="BL13" s="1001"/>
      <c r="BM13" s="1001"/>
      <c r="BN13" s="1002"/>
      <c r="BO13" s="1038">
        <v>44.7</v>
      </c>
      <c r="BP13" s="1038"/>
      <c r="BQ13" s="1038"/>
      <c r="BR13" s="1038"/>
      <c r="BS13" s="1039" t="s">
        <v>122</v>
      </c>
      <c r="BT13" s="1039"/>
      <c r="BU13" s="1039"/>
      <c r="BV13" s="1039"/>
      <c r="BW13" s="1039"/>
      <c r="BX13" s="1039"/>
      <c r="BY13" s="1039"/>
      <c r="BZ13" s="1039"/>
      <c r="CA13" s="1039"/>
      <c r="CB13" s="1074"/>
      <c r="CD13" s="997" t="s">
        <v>243</v>
      </c>
      <c r="CE13" s="998"/>
      <c r="CF13" s="998"/>
      <c r="CG13" s="998"/>
      <c r="CH13" s="998"/>
      <c r="CI13" s="998"/>
      <c r="CJ13" s="998"/>
      <c r="CK13" s="998"/>
      <c r="CL13" s="998"/>
      <c r="CM13" s="998"/>
      <c r="CN13" s="998"/>
      <c r="CO13" s="998"/>
      <c r="CP13" s="998"/>
      <c r="CQ13" s="999"/>
      <c r="CR13" s="1000">
        <v>3771790</v>
      </c>
      <c r="CS13" s="1001"/>
      <c r="CT13" s="1001"/>
      <c r="CU13" s="1001"/>
      <c r="CV13" s="1001"/>
      <c r="CW13" s="1001"/>
      <c r="CX13" s="1001"/>
      <c r="CY13" s="1002"/>
      <c r="CZ13" s="1038">
        <v>9.4</v>
      </c>
      <c r="DA13" s="1038"/>
      <c r="DB13" s="1038"/>
      <c r="DC13" s="1038"/>
      <c r="DD13" s="1006">
        <v>1657637</v>
      </c>
      <c r="DE13" s="1001"/>
      <c r="DF13" s="1001"/>
      <c r="DG13" s="1001"/>
      <c r="DH13" s="1001"/>
      <c r="DI13" s="1001"/>
      <c r="DJ13" s="1001"/>
      <c r="DK13" s="1001"/>
      <c r="DL13" s="1001"/>
      <c r="DM13" s="1001"/>
      <c r="DN13" s="1001"/>
      <c r="DO13" s="1001"/>
      <c r="DP13" s="1002"/>
      <c r="DQ13" s="1006">
        <v>2516158</v>
      </c>
      <c r="DR13" s="1001"/>
      <c r="DS13" s="1001"/>
      <c r="DT13" s="1001"/>
      <c r="DU13" s="1001"/>
      <c r="DV13" s="1001"/>
      <c r="DW13" s="1001"/>
      <c r="DX13" s="1001"/>
      <c r="DY13" s="1001"/>
      <c r="DZ13" s="1001"/>
      <c r="EA13" s="1001"/>
      <c r="EB13" s="1001"/>
      <c r="EC13" s="1037"/>
    </row>
    <row r="14" spans="2:143" ht="11.25" customHeight="1" x14ac:dyDescent="0.2">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368886</v>
      </c>
      <c r="BH14" s="1001"/>
      <c r="BI14" s="1001"/>
      <c r="BJ14" s="1001"/>
      <c r="BK14" s="1001"/>
      <c r="BL14" s="1001"/>
      <c r="BM14" s="1001"/>
      <c r="BN14" s="1002"/>
      <c r="BO14" s="1038">
        <v>2.5</v>
      </c>
      <c r="BP14" s="1038"/>
      <c r="BQ14" s="1038"/>
      <c r="BR14" s="1038"/>
      <c r="BS14" s="1039" t="s">
        <v>122</v>
      </c>
      <c r="BT14" s="1039"/>
      <c r="BU14" s="1039"/>
      <c r="BV14" s="1039"/>
      <c r="BW14" s="1039"/>
      <c r="BX14" s="1039"/>
      <c r="BY14" s="1039"/>
      <c r="BZ14" s="1039"/>
      <c r="CA14" s="1039"/>
      <c r="CB14" s="1074"/>
      <c r="CD14" s="997" t="s">
        <v>246</v>
      </c>
      <c r="CE14" s="998"/>
      <c r="CF14" s="998"/>
      <c r="CG14" s="998"/>
      <c r="CH14" s="998"/>
      <c r="CI14" s="998"/>
      <c r="CJ14" s="998"/>
      <c r="CK14" s="998"/>
      <c r="CL14" s="998"/>
      <c r="CM14" s="998"/>
      <c r="CN14" s="998"/>
      <c r="CO14" s="998"/>
      <c r="CP14" s="998"/>
      <c r="CQ14" s="999"/>
      <c r="CR14" s="1000">
        <v>1569569</v>
      </c>
      <c r="CS14" s="1001"/>
      <c r="CT14" s="1001"/>
      <c r="CU14" s="1001"/>
      <c r="CV14" s="1001"/>
      <c r="CW14" s="1001"/>
      <c r="CX14" s="1001"/>
      <c r="CY14" s="1002"/>
      <c r="CZ14" s="1038">
        <v>3.9</v>
      </c>
      <c r="DA14" s="1038"/>
      <c r="DB14" s="1038"/>
      <c r="DC14" s="1038"/>
      <c r="DD14" s="1006">
        <v>570843</v>
      </c>
      <c r="DE14" s="1001"/>
      <c r="DF14" s="1001"/>
      <c r="DG14" s="1001"/>
      <c r="DH14" s="1001"/>
      <c r="DI14" s="1001"/>
      <c r="DJ14" s="1001"/>
      <c r="DK14" s="1001"/>
      <c r="DL14" s="1001"/>
      <c r="DM14" s="1001"/>
      <c r="DN14" s="1001"/>
      <c r="DO14" s="1001"/>
      <c r="DP14" s="1002"/>
      <c r="DQ14" s="1006">
        <v>1002644</v>
      </c>
      <c r="DR14" s="1001"/>
      <c r="DS14" s="1001"/>
      <c r="DT14" s="1001"/>
      <c r="DU14" s="1001"/>
      <c r="DV14" s="1001"/>
      <c r="DW14" s="1001"/>
      <c r="DX14" s="1001"/>
      <c r="DY14" s="1001"/>
      <c r="DZ14" s="1001"/>
      <c r="EA14" s="1001"/>
      <c r="EB14" s="1001"/>
      <c r="EC14" s="1037"/>
    </row>
    <row r="15" spans="2:143" ht="11.25" customHeight="1" x14ac:dyDescent="0.2">
      <c r="B15" s="997" t="s">
        <v>247</v>
      </c>
      <c r="C15" s="998"/>
      <c r="D15" s="998"/>
      <c r="E15" s="998"/>
      <c r="F15" s="998"/>
      <c r="G15" s="998"/>
      <c r="H15" s="998"/>
      <c r="I15" s="998"/>
      <c r="J15" s="998"/>
      <c r="K15" s="998"/>
      <c r="L15" s="998"/>
      <c r="M15" s="998"/>
      <c r="N15" s="998"/>
      <c r="O15" s="998"/>
      <c r="P15" s="998"/>
      <c r="Q15" s="999"/>
      <c r="R15" s="1000">
        <v>47950</v>
      </c>
      <c r="S15" s="1001"/>
      <c r="T15" s="1001"/>
      <c r="U15" s="1001"/>
      <c r="V15" s="1001"/>
      <c r="W15" s="1001"/>
      <c r="X15" s="1001"/>
      <c r="Y15" s="1002"/>
      <c r="Z15" s="1038">
        <v>0.1</v>
      </c>
      <c r="AA15" s="1038"/>
      <c r="AB15" s="1038"/>
      <c r="AC15" s="1038"/>
      <c r="AD15" s="1039">
        <v>47950</v>
      </c>
      <c r="AE15" s="1039"/>
      <c r="AF15" s="1039"/>
      <c r="AG15" s="1039"/>
      <c r="AH15" s="1039"/>
      <c r="AI15" s="1039"/>
      <c r="AJ15" s="1039"/>
      <c r="AK15" s="1039"/>
      <c r="AL15" s="1003">
        <v>0.2</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613016</v>
      </c>
      <c r="BH15" s="1001"/>
      <c r="BI15" s="1001"/>
      <c r="BJ15" s="1001"/>
      <c r="BK15" s="1001"/>
      <c r="BL15" s="1001"/>
      <c r="BM15" s="1001"/>
      <c r="BN15" s="1002"/>
      <c r="BO15" s="1038">
        <v>4.0999999999999996</v>
      </c>
      <c r="BP15" s="1038"/>
      <c r="BQ15" s="1038"/>
      <c r="BR15" s="1038"/>
      <c r="BS15" s="1039" t="s">
        <v>122</v>
      </c>
      <c r="BT15" s="1039"/>
      <c r="BU15" s="1039"/>
      <c r="BV15" s="1039"/>
      <c r="BW15" s="1039"/>
      <c r="BX15" s="1039"/>
      <c r="BY15" s="1039"/>
      <c r="BZ15" s="1039"/>
      <c r="CA15" s="1039"/>
      <c r="CB15" s="1074"/>
      <c r="CD15" s="997" t="s">
        <v>249</v>
      </c>
      <c r="CE15" s="998"/>
      <c r="CF15" s="998"/>
      <c r="CG15" s="998"/>
      <c r="CH15" s="998"/>
      <c r="CI15" s="998"/>
      <c r="CJ15" s="998"/>
      <c r="CK15" s="998"/>
      <c r="CL15" s="998"/>
      <c r="CM15" s="998"/>
      <c r="CN15" s="998"/>
      <c r="CO15" s="998"/>
      <c r="CP15" s="998"/>
      <c r="CQ15" s="999"/>
      <c r="CR15" s="1000">
        <v>5599975</v>
      </c>
      <c r="CS15" s="1001"/>
      <c r="CT15" s="1001"/>
      <c r="CU15" s="1001"/>
      <c r="CV15" s="1001"/>
      <c r="CW15" s="1001"/>
      <c r="CX15" s="1001"/>
      <c r="CY15" s="1002"/>
      <c r="CZ15" s="1038">
        <v>13.9</v>
      </c>
      <c r="DA15" s="1038"/>
      <c r="DB15" s="1038"/>
      <c r="DC15" s="1038"/>
      <c r="DD15" s="1006">
        <v>1777491</v>
      </c>
      <c r="DE15" s="1001"/>
      <c r="DF15" s="1001"/>
      <c r="DG15" s="1001"/>
      <c r="DH15" s="1001"/>
      <c r="DI15" s="1001"/>
      <c r="DJ15" s="1001"/>
      <c r="DK15" s="1001"/>
      <c r="DL15" s="1001"/>
      <c r="DM15" s="1001"/>
      <c r="DN15" s="1001"/>
      <c r="DO15" s="1001"/>
      <c r="DP15" s="1002"/>
      <c r="DQ15" s="1006">
        <v>3642564</v>
      </c>
      <c r="DR15" s="1001"/>
      <c r="DS15" s="1001"/>
      <c r="DT15" s="1001"/>
      <c r="DU15" s="1001"/>
      <c r="DV15" s="1001"/>
      <c r="DW15" s="1001"/>
      <c r="DX15" s="1001"/>
      <c r="DY15" s="1001"/>
      <c r="DZ15" s="1001"/>
      <c r="EA15" s="1001"/>
      <c r="EB15" s="1001"/>
      <c r="EC15" s="1037"/>
    </row>
    <row r="16" spans="2:143" ht="11.25" customHeight="1" x14ac:dyDescent="0.2">
      <c r="B16" s="997" t="s">
        <v>250</v>
      </c>
      <c r="C16" s="998"/>
      <c r="D16" s="998"/>
      <c r="E16" s="998"/>
      <c r="F16" s="998"/>
      <c r="G16" s="998"/>
      <c r="H16" s="998"/>
      <c r="I16" s="998"/>
      <c r="J16" s="998"/>
      <c r="K16" s="998"/>
      <c r="L16" s="998"/>
      <c r="M16" s="998"/>
      <c r="N16" s="998"/>
      <c r="O16" s="998"/>
      <c r="P16" s="998"/>
      <c r="Q16" s="999"/>
      <c r="R16" s="1000">
        <v>231402</v>
      </c>
      <c r="S16" s="1001"/>
      <c r="T16" s="1001"/>
      <c r="U16" s="1001"/>
      <c r="V16" s="1001"/>
      <c r="W16" s="1001"/>
      <c r="X16" s="1001"/>
      <c r="Y16" s="1002"/>
      <c r="Z16" s="1038">
        <v>0.5</v>
      </c>
      <c r="AA16" s="1038"/>
      <c r="AB16" s="1038"/>
      <c r="AC16" s="1038"/>
      <c r="AD16" s="1039">
        <v>231402</v>
      </c>
      <c r="AE16" s="1039"/>
      <c r="AF16" s="1039"/>
      <c r="AG16" s="1039"/>
      <c r="AH16" s="1039"/>
      <c r="AI16" s="1039"/>
      <c r="AJ16" s="1039"/>
      <c r="AK16" s="1039"/>
      <c r="AL16" s="1003">
        <v>1.1000000000000001</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4"/>
      <c r="CD16" s="997" t="s">
        <v>252</v>
      </c>
      <c r="CE16" s="998"/>
      <c r="CF16" s="998"/>
      <c r="CG16" s="998"/>
      <c r="CH16" s="998"/>
      <c r="CI16" s="998"/>
      <c r="CJ16" s="998"/>
      <c r="CK16" s="998"/>
      <c r="CL16" s="998"/>
      <c r="CM16" s="998"/>
      <c r="CN16" s="998"/>
      <c r="CO16" s="998"/>
      <c r="CP16" s="998"/>
      <c r="CQ16" s="999"/>
      <c r="CR16" s="1000" t="s">
        <v>122</v>
      </c>
      <c r="CS16" s="1001"/>
      <c r="CT16" s="1001"/>
      <c r="CU16" s="1001"/>
      <c r="CV16" s="1001"/>
      <c r="CW16" s="1001"/>
      <c r="CX16" s="1001"/>
      <c r="CY16" s="1002"/>
      <c r="CZ16" s="1038" t="s">
        <v>122</v>
      </c>
      <c r="DA16" s="1038"/>
      <c r="DB16" s="1038"/>
      <c r="DC16" s="1038"/>
      <c r="DD16" s="1006" t="s">
        <v>122</v>
      </c>
      <c r="DE16" s="1001"/>
      <c r="DF16" s="1001"/>
      <c r="DG16" s="1001"/>
      <c r="DH16" s="1001"/>
      <c r="DI16" s="1001"/>
      <c r="DJ16" s="1001"/>
      <c r="DK16" s="1001"/>
      <c r="DL16" s="1001"/>
      <c r="DM16" s="1001"/>
      <c r="DN16" s="1001"/>
      <c r="DO16" s="1001"/>
      <c r="DP16" s="1002"/>
      <c r="DQ16" s="1006" t="s">
        <v>122</v>
      </c>
      <c r="DR16" s="1001"/>
      <c r="DS16" s="1001"/>
      <c r="DT16" s="1001"/>
      <c r="DU16" s="1001"/>
      <c r="DV16" s="1001"/>
      <c r="DW16" s="1001"/>
      <c r="DX16" s="1001"/>
      <c r="DY16" s="1001"/>
      <c r="DZ16" s="1001"/>
      <c r="EA16" s="1001"/>
      <c r="EB16" s="1001"/>
      <c r="EC16" s="1037"/>
    </row>
    <row r="17" spans="2:133" ht="11.25" customHeight="1" x14ac:dyDescent="0.2">
      <c r="B17" s="997" t="s">
        <v>253</v>
      </c>
      <c r="C17" s="998"/>
      <c r="D17" s="998"/>
      <c r="E17" s="998"/>
      <c r="F17" s="998"/>
      <c r="G17" s="998"/>
      <c r="H17" s="998"/>
      <c r="I17" s="998"/>
      <c r="J17" s="998"/>
      <c r="K17" s="998"/>
      <c r="L17" s="998"/>
      <c r="M17" s="998"/>
      <c r="N17" s="998"/>
      <c r="O17" s="998"/>
      <c r="P17" s="998"/>
      <c r="Q17" s="999"/>
      <c r="R17" s="1000">
        <v>602247</v>
      </c>
      <c r="S17" s="1001"/>
      <c r="T17" s="1001"/>
      <c r="U17" s="1001"/>
      <c r="V17" s="1001"/>
      <c r="W17" s="1001"/>
      <c r="X17" s="1001"/>
      <c r="Y17" s="1002"/>
      <c r="Z17" s="1038">
        <v>1.4</v>
      </c>
      <c r="AA17" s="1038"/>
      <c r="AB17" s="1038"/>
      <c r="AC17" s="1038"/>
      <c r="AD17" s="1039">
        <v>602247</v>
      </c>
      <c r="AE17" s="1039"/>
      <c r="AF17" s="1039"/>
      <c r="AG17" s="1039"/>
      <c r="AH17" s="1039"/>
      <c r="AI17" s="1039"/>
      <c r="AJ17" s="1039"/>
      <c r="AK17" s="1039"/>
      <c r="AL17" s="1003">
        <v>2.8</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4"/>
      <c r="CD17" s="997" t="s">
        <v>255</v>
      </c>
      <c r="CE17" s="998"/>
      <c r="CF17" s="998"/>
      <c r="CG17" s="998"/>
      <c r="CH17" s="998"/>
      <c r="CI17" s="998"/>
      <c r="CJ17" s="998"/>
      <c r="CK17" s="998"/>
      <c r="CL17" s="998"/>
      <c r="CM17" s="998"/>
      <c r="CN17" s="998"/>
      <c r="CO17" s="998"/>
      <c r="CP17" s="998"/>
      <c r="CQ17" s="999"/>
      <c r="CR17" s="1000">
        <v>2004792</v>
      </c>
      <c r="CS17" s="1001"/>
      <c r="CT17" s="1001"/>
      <c r="CU17" s="1001"/>
      <c r="CV17" s="1001"/>
      <c r="CW17" s="1001"/>
      <c r="CX17" s="1001"/>
      <c r="CY17" s="1002"/>
      <c r="CZ17" s="1038">
        <v>5</v>
      </c>
      <c r="DA17" s="1038"/>
      <c r="DB17" s="1038"/>
      <c r="DC17" s="1038"/>
      <c r="DD17" s="1006" t="s">
        <v>122</v>
      </c>
      <c r="DE17" s="1001"/>
      <c r="DF17" s="1001"/>
      <c r="DG17" s="1001"/>
      <c r="DH17" s="1001"/>
      <c r="DI17" s="1001"/>
      <c r="DJ17" s="1001"/>
      <c r="DK17" s="1001"/>
      <c r="DL17" s="1001"/>
      <c r="DM17" s="1001"/>
      <c r="DN17" s="1001"/>
      <c r="DO17" s="1001"/>
      <c r="DP17" s="1002"/>
      <c r="DQ17" s="1006">
        <v>2004792</v>
      </c>
      <c r="DR17" s="1001"/>
      <c r="DS17" s="1001"/>
      <c r="DT17" s="1001"/>
      <c r="DU17" s="1001"/>
      <c r="DV17" s="1001"/>
      <c r="DW17" s="1001"/>
      <c r="DX17" s="1001"/>
      <c r="DY17" s="1001"/>
      <c r="DZ17" s="1001"/>
      <c r="EA17" s="1001"/>
      <c r="EB17" s="1001"/>
      <c r="EC17" s="1037"/>
    </row>
    <row r="18" spans="2:133" ht="11.25" customHeight="1" x14ac:dyDescent="0.2">
      <c r="B18" s="997" t="s">
        <v>256</v>
      </c>
      <c r="C18" s="998"/>
      <c r="D18" s="998"/>
      <c r="E18" s="998"/>
      <c r="F18" s="998"/>
      <c r="G18" s="998"/>
      <c r="H18" s="998"/>
      <c r="I18" s="998"/>
      <c r="J18" s="998"/>
      <c r="K18" s="998"/>
      <c r="L18" s="998"/>
      <c r="M18" s="998"/>
      <c r="N18" s="998"/>
      <c r="O18" s="998"/>
      <c r="P18" s="998"/>
      <c r="Q18" s="999"/>
      <c r="R18" s="1000">
        <v>119890</v>
      </c>
      <c r="S18" s="1001"/>
      <c r="T18" s="1001"/>
      <c r="U18" s="1001"/>
      <c r="V18" s="1001"/>
      <c r="W18" s="1001"/>
      <c r="X18" s="1001"/>
      <c r="Y18" s="1002"/>
      <c r="Z18" s="1038">
        <v>0.3</v>
      </c>
      <c r="AA18" s="1038"/>
      <c r="AB18" s="1038"/>
      <c r="AC18" s="1038"/>
      <c r="AD18" s="1039">
        <v>119890</v>
      </c>
      <c r="AE18" s="1039"/>
      <c r="AF18" s="1039"/>
      <c r="AG18" s="1039"/>
      <c r="AH18" s="1039"/>
      <c r="AI18" s="1039"/>
      <c r="AJ18" s="1039"/>
      <c r="AK18" s="1039"/>
      <c r="AL18" s="1003">
        <v>0.6</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4"/>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259</v>
      </c>
      <c r="C19" s="998"/>
      <c r="D19" s="998"/>
      <c r="E19" s="998"/>
      <c r="F19" s="998"/>
      <c r="G19" s="998"/>
      <c r="H19" s="998"/>
      <c r="I19" s="998"/>
      <c r="J19" s="998"/>
      <c r="K19" s="998"/>
      <c r="L19" s="998"/>
      <c r="M19" s="998"/>
      <c r="N19" s="998"/>
      <c r="O19" s="998"/>
      <c r="P19" s="998"/>
      <c r="Q19" s="999"/>
      <c r="R19" s="1000">
        <v>471062</v>
      </c>
      <c r="S19" s="1001"/>
      <c r="T19" s="1001"/>
      <c r="U19" s="1001"/>
      <c r="V19" s="1001"/>
      <c r="W19" s="1001"/>
      <c r="X19" s="1001"/>
      <c r="Y19" s="1002"/>
      <c r="Z19" s="1038">
        <v>1.1000000000000001</v>
      </c>
      <c r="AA19" s="1038"/>
      <c r="AB19" s="1038"/>
      <c r="AC19" s="1038"/>
      <c r="AD19" s="1039">
        <v>471062</v>
      </c>
      <c r="AE19" s="1039"/>
      <c r="AF19" s="1039"/>
      <c r="AG19" s="1039"/>
      <c r="AH19" s="1039"/>
      <c r="AI19" s="1039"/>
      <c r="AJ19" s="1039"/>
      <c r="AK19" s="1039"/>
      <c r="AL19" s="1003">
        <v>2.2000000000000002</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1198940</v>
      </c>
      <c r="BH19" s="1001"/>
      <c r="BI19" s="1001"/>
      <c r="BJ19" s="1001"/>
      <c r="BK19" s="1001"/>
      <c r="BL19" s="1001"/>
      <c r="BM19" s="1001"/>
      <c r="BN19" s="1002"/>
      <c r="BO19" s="1038">
        <v>8</v>
      </c>
      <c r="BP19" s="1038"/>
      <c r="BQ19" s="1038"/>
      <c r="BR19" s="1038"/>
      <c r="BS19" s="1039" t="s">
        <v>122</v>
      </c>
      <c r="BT19" s="1039"/>
      <c r="BU19" s="1039"/>
      <c r="BV19" s="1039"/>
      <c r="BW19" s="1039"/>
      <c r="BX19" s="1039"/>
      <c r="BY19" s="1039"/>
      <c r="BZ19" s="1039"/>
      <c r="CA19" s="1039"/>
      <c r="CB19" s="1074"/>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75" t="s">
        <v>262</v>
      </c>
      <c r="C20" s="1076"/>
      <c r="D20" s="1076"/>
      <c r="E20" s="1076"/>
      <c r="F20" s="1076"/>
      <c r="G20" s="1076"/>
      <c r="H20" s="1076"/>
      <c r="I20" s="1076"/>
      <c r="J20" s="1076"/>
      <c r="K20" s="1076"/>
      <c r="L20" s="1076"/>
      <c r="M20" s="1076"/>
      <c r="N20" s="1076"/>
      <c r="O20" s="1076"/>
      <c r="P20" s="1076"/>
      <c r="Q20" s="1077"/>
      <c r="R20" s="1000">
        <v>11295</v>
      </c>
      <c r="S20" s="1001"/>
      <c r="T20" s="1001"/>
      <c r="U20" s="1001"/>
      <c r="V20" s="1001"/>
      <c r="W20" s="1001"/>
      <c r="X20" s="1001"/>
      <c r="Y20" s="1002"/>
      <c r="Z20" s="1038">
        <v>0</v>
      </c>
      <c r="AA20" s="1038"/>
      <c r="AB20" s="1038"/>
      <c r="AC20" s="1038"/>
      <c r="AD20" s="1039">
        <v>11295</v>
      </c>
      <c r="AE20" s="1039"/>
      <c r="AF20" s="1039"/>
      <c r="AG20" s="1039"/>
      <c r="AH20" s="1039"/>
      <c r="AI20" s="1039"/>
      <c r="AJ20" s="1039"/>
      <c r="AK20" s="1039"/>
      <c r="AL20" s="1003">
        <v>0.1</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1198940</v>
      </c>
      <c r="BH20" s="1001"/>
      <c r="BI20" s="1001"/>
      <c r="BJ20" s="1001"/>
      <c r="BK20" s="1001"/>
      <c r="BL20" s="1001"/>
      <c r="BM20" s="1001"/>
      <c r="BN20" s="1002"/>
      <c r="BO20" s="1038">
        <v>8</v>
      </c>
      <c r="BP20" s="1038"/>
      <c r="BQ20" s="1038"/>
      <c r="BR20" s="1038"/>
      <c r="BS20" s="1039" t="s">
        <v>122</v>
      </c>
      <c r="BT20" s="1039"/>
      <c r="BU20" s="1039"/>
      <c r="BV20" s="1039"/>
      <c r="BW20" s="1039"/>
      <c r="BX20" s="1039"/>
      <c r="BY20" s="1039"/>
      <c r="BZ20" s="1039"/>
      <c r="CA20" s="1039"/>
      <c r="CB20" s="1074"/>
      <c r="CD20" s="997" t="s">
        <v>264</v>
      </c>
      <c r="CE20" s="998"/>
      <c r="CF20" s="998"/>
      <c r="CG20" s="998"/>
      <c r="CH20" s="998"/>
      <c r="CI20" s="998"/>
      <c r="CJ20" s="998"/>
      <c r="CK20" s="998"/>
      <c r="CL20" s="998"/>
      <c r="CM20" s="998"/>
      <c r="CN20" s="998"/>
      <c r="CO20" s="998"/>
      <c r="CP20" s="998"/>
      <c r="CQ20" s="999"/>
      <c r="CR20" s="1000">
        <v>40277640</v>
      </c>
      <c r="CS20" s="1001"/>
      <c r="CT20" s="1001"/>
      <c r="CU20" s="1001"/>
      <c r="CV20" s="1001"/>
      <c r="CW20" s="1001"/>
      <c r="CX20" s="1001"/>
      <c r="CY20" s="1002"/>
      <c r="CZ20" s="1038">
        <v>100</v>
      </c>
      <c r="DA20" s="1038"/>
      <c r="DB20" s="1038"/>
      <c r="DC20" s="1038"/>
      <c r="DD20" s="1006">
        <v>4690905</v>
      </c>
      <c r="DE20" s="1001"/>
      <c r="DF20" s="1001"/>
      <c r="DG20" s="1001"/>
      <c r="DH20" s="1001"/>
      <c r="DI20" s="1001"/>
      <c r="DJ20" s="1001"/>
      <c r="DK20" s="1001"/>
      <c r="DL20" s="1001"/>
      <c r="DM20" s="1001"/>
      <c r="DN20" s="1001"/>
      <c r="DO20" s="1001"/>
      <c r="DP20" s="1002"/>
      <c r="DQ20" s="1006">
        <v>28449990</v>
      </c>
      <c r="DR20" s="1001"/>
      <c r="DS20" s="1001"/>
      <c r="DT20" s="1001"/>
      <c r="DU20" s="1001"/>
      <c r="DV20" s="1001"/>
      <c r="DW20" s="1001"/>
      <c r="DX20" s="1001"/>
      <c r="DY20" s="1001"/>
      <c r="DZ20" s="1001"/>
      <c r="EA20" s="1001"/>
      <c r="EB20" s="1001"/>
      <c r="EC20" s="1037"/>
    </row>
    <row r="21" spans="2:133" ht="11.25" customHeight="1" x14ac:dyDescent="0.2">
      <c r="B21" s="997" t="s">
        <v>265</v>
      </c>
      <c r="C21" s="998"/>
      <c r="D21" s="998"/>
      <c r="E21" s="998"/>
      <c r="F21" s="998"/>
      <c r="G21" s="998"/>
      <c r="H21" s="998"/>
      <c r="I21" s="998"/>
      <c r="J21" s="998"/>
      <c r="K21" s="998"/>
      <c r="L21" s="998"/>
      <c r="M21" s="998"/>
      <c r="N21" s="998"/>
      <c r="O21" s="998"/>
      <c r="P21" s="998"/>
      <c r="Q21" s="999"/>
      <c r="R21" s="1000">
        <v>4176425</v>
      </c>
      <c r="S21" s="1001"/>
      <c r="T21" s="1001"/>
      <c r="U21" s="1001"/>
      <c r="V21" s="1001"/>
      <c r="W21" s="1001"/>
      <c r="X21" s="1001"/>
      <c r="Y21" s="1002"/>
      <c r="Z21" s="1038">
        <v>9.6</v>
      </c>
      <c r="AA21" s="1038"/>
      <c r="AB21" s="1038"/>
      <c r="AC21" s="1038"/>
      <c r="AD21" s="1039">
        <v>3650498</v>
      </c>
      <c r="AE21" s="1039"/>
      <c r="AF21" s="1039"/>
      <c r="AG21" s="1039"/>
      <c r="AH21" s="1039"/>
      <c r="AI21" s="1039"/>
      <c r="AJ21" s="1039"/>
      <c r="AK21" s="1039"/>
      <c r="AL21" s="1003">
        <v>16.8</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t="s">
        <v>122</v>
      </c>
      <c r="BH21" s="1001"/>
      <c r="BI21" s="1001"/>
      <c r="BJ21" s="1001"/>
      <c r="BK21" s="1001"/>
      <c r="BL21" s="1001"/>
      <c r="BM21" s="1001"/>
      <c r="BN21" s="1002"/>
      <c r="BO21" s="1038" t="s">
        <v>122</v>
      </c>
      <c r="BP21" s="1038"/>
      <c r="BQ21" s="1038"/>
      <c r="BR21" s="1038"/>
      <c r="BS21" s="1039" t="s">
        <v>122</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267</v>
      </c>
      <c r="C22" s="998"/>
      <c r="D22" s="998"/>
      <c r="E22" s="998"/>
      <c r="F22" s="998"/>
      <c r="G22" s="998"/>
      <c r="H22" s="998"/>
      <c r="I22" s="998"/>
      <c r="J22" s="998"/>
      <c r="K22" s="998"/>
      <c r="L22" s="998"/>
      <c r="M22" s="998"/>
      <c r="N22" s="998"/>
      <c r="O22" s="998"/>
      <c r="P22" s="998"/>
      <c r="Q22" s="999"/>
      <c r="R22" s="1000">
        <v>3650498</v>
      </c>
      <c r="S22" s="1001"/>
      <c r="T22" s="1001"/>
      <c r="U22" s="1001"/>
      <c r="V22" s="1001"/>
      <c r="W22" s="1001"/>
      <c r="X22" s="1001"/>
      <c r="Y22" s="1002"/>
      <c r="Z22" s="1038">
        <v>8.4</v>
      </c>
      <c r="AA22" s="1038"/>
      <c r="AB22" s="1038"/>
      <c r="AC22" s="1038"/>
      <c r="AD22" s="1039">
        <v>3650498</v>
      </c>
      <c r="AE22" s="1039"/>
      <c r="AF22" s="1039"/>
      <c r="AG22" s="1039"/>
      <c r="AH22" s="1039"/>
      <c r="AI22" s="1039"/>
      <c r="AJ22" s="1039"/>
      <c r="AK22" s="1039"/>
      <c r="AL22" s="1003">
        <v>16.8</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4"/>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270</v>
      </c>
      <c r="C23" s="998"/>
      <c r="D23" s="998"/>
      <c r="E23" s="998"/>
      <c r="F23" s="998"/>
      <c r="G23" s="998"/>
      <c r="H23" s="998"/>
      <c r="I23" s="998"/>
      <c r="J23" s="998"/>
      <c r="K23" s="998"/>
      <c r="L23" s="998"/>
      <c r="M23" s="998"/>
      <c r="N23" s="998"/>
      <c r="O23" s="998"/>
      <c r="P23" s="998"/>
      <c r="Q23" s="999"/>
      <c r="R23" s="1000">
        <v>525927</v>
      </c>
      <c r="S23" s="1001"/>
      <c r="T23" s="1001"/>
      <c r="U23" s="1001"/>
      <c r="V23" s="1001"/>
      <c r="W23" s="1001"/>
      <c r="X23" s="1001"/>
      <c r="Y23" s="1002"/>
      <c r="Z23" s="1038">
        <v>1.2</v>
      </c>
      <c r="AA23" s="1038"/>
      <c r="AB23" s="1038"/>
      <c r="AC23" s="1038"/>
      <c r="AD23" s="1039" t="s">
        <v>122</v>
      </c>
      <c r="AE23" s="1039"/>
      <c r="AF23" s="1039"/>
      <c r="AG23" s="1039"/>
      <c r="AH23" s="1039"/>
      <c r="AI23" s="1039"/>
      <c r="AJ23" s="1039"/>
      <c r="AK23" s="1039"/>
      <c r="AL23" s="1003" t="s">
        <v>122</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v>1198940</v>
      </c>
      <c r="BH23" s="1001"/>
      <c r="BI23" s="1001"/>
      <c r="BJ23" s="1001"/>
      <c r="BK23" s="1001"/>
      <c r="BL23" s="1001"/>
      <c r="BM23" s="1001"/>
      <c r="BN23" s="1002"/>
      <c r="BO23" s="1038">
        <v>8</v>
      </c>
      <c r="BP23" s="1038"/>
      <c r="BQ23" s="1038"/>
      <c r="BR23" s="1038"/>
      <c r="BS23" s="1039" t="s">
        <v>122</v>
      </c>
      <c r="BT23" s="1039"/>
      <c r="BU23" s="1039"/>
      <c r="BV23" s="1039"/>
      <c r="BW23" s="1039"/>
      <c r="BX23" s="1039"/>
      <c r="BY23" s="1039"/>
      <c r="BZ23" s="1039"/>
      <c r="CA23" s="1039"/>
      <c r="CB23" s="1074"/>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2">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4"/>
      <c r="CD24" s="1058" t="s">
        <v>279</v>
      </c>
      <c r="CE24" s="1059"/>
      <c r="CF24" s="1059"/>
      <c r="CG24" s="1059"/>
      <c r="CH24" s="1059"/>
      <c r="CI24" s="1059"/>
      <c r="CJ24" s="1059"/>
      <c r="CK24" s="1059"/>
      <c r="CL24" s="1059"/>
      <c r="CM24" s="1059"/>
      <c r="CN24" s="1059"/>
      <c r="CO24" s="1059"/>
      <c r="CP24" s="1059"/>
      <c r="CQ24" s="1060"/>
      <c r="CR24" s="1055">
        <v>16580782</v>
      </c>
      <c r="CS24" s="1056"/>
      <c r="CT24" s="1056"/>
      <c r="CU24" s="1056"/>
      <c r="CV24" s="1056"/>
      <c r="CW24" s="1056"/>
      <c r="CX24" s="1056"/>
      <c r="CY24" s="1081"/>
      <c r="CZ24" s="1082">
        <v>41.2</v>
      </c>
      <c r="DA24" s="1064"/>
      <c r="DB24" s="1064"/>
      <c r="DC24" s="1084"/>
      <c r="DD24" s="1080">
        <v>10411301</v>
      </c>
      <c r="DE24" s="1056"/>
      <c r="DF24" s="1056"/>
      <c r="DG24" s="1056"/>
      <c r="DH24" s="1056"/>
      <c r="DI24" s="1056"/>
      <c r="DJ24" s="1056"/>
      <c r="DK24" s="1081"/>
      <c r="DL24" s="1080">
        <v>8449581</v>
      </c>
      <c r="DM24" s="1056"/>
      <c r="DN24" s="1056"/>
      <c r="DO24" s="1056"/>
      <c r="DP24" s="1056"/>
      <c r="DQ24" s="1056"/>
      <c r="DR24" s="1056"/>
      <c r="DS24" s="1056"/>
      <c r="DT24" s="1056"/>
      <c r="DU24" s="1056"/>
      <c r="DV24" s="1081"/>
      <c r="DW24" s="1082">
        <v>38.799999999999997</v>
      </c>
      <c r="DX24" s="1064"/>
      <c r="DY24" s="1064"/>
      <c r="DZ24" s="1064"/>
      <c r="EA24" s="1064"/>
      <c r="EB24" s="1064"/>
      <c r="EC24" s="1083"/>
    </row>
    <row r="25" spans="2:133" ht="11.25" customHeight="1" x14ac:dyDescent="0.2">
      <c r="B25" s="997" t="s">
        <v>280</v>
      </c>
      <c r="C25" s="998"/>
      <c r="D25" s="998"/>
      <c r="E25" s="998"/>
      <c r="F25" s="998"/>
      <c r="G25" s="998"/>
      <c r="H25" s="998"/>
      <c r="I25" s="998"/>
      <c r="J25" s="998"/>
      <c r="K25" s="998"/>
      <c r="L25" s="998"/>
      <c r="M25" s="998"/>
      <c r="N25" s="998"/>
      <c r="O25" s="998"/>
      <c r="P25" s="998"/>
      <c r="Q25" s="999"/>
      <c r="R25" s="1000">
        <v>23394798</v>
      </c>
      <c r="S25" s="1001"/>
      <c r="T25" s="1001"/>
      <c r="U25" s="1001"/>
      <c r="V25" s="1001"/>
      <c r="W25" s="1001"/>
      <c r="X25" s="1001"/>
      <c r="Y25" s="1002"/>
      <c r="Z25" s="1038">
        <v>53.8</v>
      </c>
      <c r="AA25" s="1038"/>
      <c r="AB25" s="1038"/>
      <c r="AC25" s="1038"/>
      <c r="AD25" s="1039">
        <v>21669931</v>
      </c>
      <c r="AE25" s="1039"/>
      <c r="AF25" s="1039"/>
      <c r="AG25" s="1039"/>
      <c r="AH25" s="1039"/>
      <c r="AI25" s="1039"/>
      <c r="AJ25" s="1039"/>
      <c r="AK25" s="1039"/>
      <c r="AL25" s="1003">
        <v>99.6</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4"/>
      <c r="CD25" s="997" t="s">
        <v>282</v>
      </c>
      <c r="CE25" s="998"/>
      <c r="CF25" s="998"/>
      <c r="CG25" s="998"/>
      <c r="CH25" s="998"/>
      <c r="CI25" s="998"/>
      <c r="CJ25" s="998"/>
      <c r="CK25" s="998"/>
      <c r="CL25" s="998"/>
      <c r="CM25" s="998"/>
      <c r="CN25" s="998"/>
      <c r="CO25" s="998"/>
      <c r="CP25" s="998"/>
      <c r="CQ25" s="999"/>
      <c r="CR25" s="1000">
        <v>4956646</v>
      </c>
      <c r="CS25" s="1013"/>
      <c r="CT25" s="1013"/>
      <c r="CU25" s="1013"/>
      <c r="CV25" s="1013"/>
      <c r="CW25" s="1013"/>
      <c r="CX25" s="1013"/>
      <c r="CY25" s="1014"/>
      <c r="CZ25" s="1003">
        <v>12.3</v>
      </c>
      <c r="DA25" s="1015"/>
      <c r="DB25" s="1015"/>
      <c r="DC25" s="1016"/>
      <c r="DD25" s="1006">
        <v>4378353</v>
      </c>
      <c r="DE25" s="1013"/>
      <c r="DF25" s="1013"/>
      <c r="DG25" s="1013"/>
      <c r="DH25" s="1013"/>
      <c r="DI25" s="1013"/>
      <c r="DJ25" s="1013"/>
      <c r="DK25" s="1014"/>
      <c r="DL25" s="1006">
        <v>3632226</v>
      </c>
      <c r="DM25" s="1013"/>
      <c r="DN25" s="1013"/>
      <c r="DO25" s="1013"/>
      <c r="DP25" s="1013"/>
      <c r="DQ25" s="1013"/>
      <c r="DR25" s="1013"/>
      <c r="DS25" s="1013"/>
      <c r="DT25" s="1013"/>
      <c r="DU25" s="1013"/>
      <c r="DV25" s="1014"/>
      <c r="DW25" s="1003">
        <v>16.7</v>
      </c>
      <c r="DX25" s="1015"/>
      <c r="DY25" s="1015"/>
      <c r="DZ25" s="1015"/>
      <c r="EA25" s="1015"/>
      <c r="EB25" s="1015"/>
      <c r="EC25" s="1027"/>
    </row>
    <row r="26" spans="2:133" ht="11.25" customHeight="1" x14ac:dyDescent="0.2">
      <c r="B26" s="997" t="s">
        <v>283</v>
      </c>
      <c r="C26" s="998"/>
      <c r="D26" s="998"/>
      <c r="E26" s="998"/>
      <c r="F26" s="998"/>
      <c r="G26" s="998"/>
      <c r="H26" s="998"/>
      <c r="I26" s="998"/>
      <c r="J26" s="998"/>
      <c r="K26" s="998"/>
      <c r="L26" s="998"/>
      <c r="M26" s="998"/>
      <c r="N26" s="998"/>
      <c r="O26" s="998"/>
      <c r="P26" s="998"/>
      <c r="Q26" s="999"/>
      <c r="R26" s="1000">
        <v>6710</v>
      </c>
      <c r="S26" s="1001"/>
      <c r="T26" s="1001"/>
      <c r="U26" s="1001"/>
      <c r="V26" s="1001"/>
      <c r="W26" s="1001"/>
      <c r="X26" s="1001"/>
      <c r="Y26" s="1002"/>
      <c r="Z26" s="1038">
        <v>0</v>
      </c>
      <c r="AA26" s="1038"/>
      <c r="AB26" s="1038"/>
      <c r="AC26" s="1038"/>
      <c r="AD26" s="1039">
        <v>6710</v>
      </c>
      <c r="AE26" s="1039"/>
      <c r="AF26" s="1039"/>
      <c r="AG26" s="1039"/>
      <c r="AH26" s="1039"/>
      <c r="AI26" s="1039"/>
      <c r="AJ26" s="1039"/>
      <c r="AK26" s="1039"/>
      <c r="AL26" s="1003">
        <v>0</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4"/>
      <c r="CD26" s="997" t="s">
        <v>285</v>
      </c>
      <c r="CE26" s="998"/>
      <c r="CF26" s="998"/>
      <c r="CG26" s="998"/>
      <c r="CH26" s="998"/>
      <c r="CI26" s="998"/>
      <c r="CJ26" s="998"/>
      <c r="CK26" s="998"/>
      <c r="CL26" s="998"/>
      <c r="CM26" s="998"/>
      <c r="CN26" s="998"/>
      <c r="CO26" s="998"/>
      <c r="CP26" s="998"/>
      <c r="CQ26" s="999"/>
      <c r="CR26" s="1000">
        <v>2726521</v>
      </c>
      <c r="CS26" s="1001"/>
      <c r="CT26" s="1001"/>
      <c r="CU26" s="1001"/>
      <c r="CV26" s="1001"/>
      <c r="CW26" s="1001"/>
      <c r="CX26" s="1001"/>
      <c r="CY26" s="1002"/>
      <c r="CZ26" s="1003">
        <v>6.8</v>
      </c>
      <c r="DA26" s="1015"/>
      <c r="DB26" s="1015"/>
      <c r="DC26" s="1016"/>
      <c r="DD26" s="1006">
        <v>2451896</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286</v>
      </c>
      <c r="C27" s="998"/>
      <c r="D27" s="998"/>
      <c r="E27" s="998"/>
      <c r="F27" s="998"/>
      <c r="G27" s="998"/>
      <c r="H27" s="998"/>
      <c r="I27" s="998"/>
      <c r="J27" s="998"/>
      <c r="K27" s="998"/>
      <c r="L27" s="998"/>
      <c r="M27" s="998"/>
      <c r="N27" s="998"/>
      <c r="O27" s="998"/>
      <c r="P27" s="998"/>
      <c r="Q27" s="999"/>
      <c r="R27" s="1000">
        <v>110388</v>
      </c>
      <c r="S27" s="1001"/>
      <c r="T27" s="1001"/>
      <c r="U27" s="1001"/>
      <c r="V27" s="1001"/>
      <c r="W27" s="1001"/>
      <c r="X27" s="1001"/>
      <c r="Y27" s="1002"/>
      <c r="Z27" s="1038">
        <v>0.3</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14924172</v>
      </c>
      <c r="BH27" s="1001"/>
      <c r="BI27" s="1001"/>
      <c r="BJ27" s="1001"/>
      <c r="BK27" s="1001"/>
      <c r="BL27" s="1001"/>
      <c r="BM27" s="1001"/>
      <c r="BN27" s="1002"/>
      <c r="BO27" s="1038">
        <v>100</v>
      </c>
      <c r="BP27" s="1038"/>
      <c r="BQ27" s="1038"/>
      <c r="BR27" s="1038"/>
      <c r="BS27" s="1039" t="s">
        <v>122</v>
      </c>
      <c r="BT27" s="1039"/>
      <c r="BU27" s="1039"/>
      <c r="BV27" s="1039"/>
      <c r="BW27" s="1039"/>
      <c r="BX27" s="1039"/>
      <c r="BY27" s="1039"/>
      <c r="BZ27" s="1039"/>
      <c r="CA27" s="1039"/>
      <c r="CB27" s="1074"/>
      <c r="CD27" s="997" t="s">
        <v>288</v>
      </c>
      <c r="CE27" s="998"/>
      <c r="CF27" s="998"/>
      <c r="CG27" s="998"/>
      <c r="CH27" s="998"/>
      <c r="CI27" s="998"/>
      <c r="CJ27" s="998"/>
      <c r="CK27" s="998"/>
      <c r="CL27" s="998"/>
      <c r="CM27" s="998"/>
      <c r="CN27" s="998"/>
      <c r="CO27" s="998"/>
      <c r="CP27" s="998"/>
      <c r="CQ27" s="999"/>
      <c r="CR27" s="1000">
        <v>9619344</v>
      </c>
      <c r="CS27" s="1013"/>
      <c r="CT27" s="1013"/>
      <c r="CU27" s="1013"/>
      <c r="CV27" s="1013"/>
      <c r="CW27" s="1013"/>
      <c r="CX27" s="1013"/>
      <c r="CY27" s="1014"/>
      <c r="CZ27" s="1003">
        <v>23.9</v>
      </c>
      <c r="DA27" s="1015"/>
      <c r="DB27" s="1015"/>
      <c r="DC27" s="1016"/>
      <c r="DD27" s="1006">
        <v>4028156</v>
      </c>
      <c r="DE27" s="1013"/>
      <c r="DF27" s="1013"/>
      <c r="DG27" s="1013"/>
      <c r="DH27" s="1013"/>
      <c r="DI27" s="1013"/>
      <c r="DJ27" s="1013"/>
      <c r="DK27" s="1014"/>
      <c r="DL27" s="1006">
        <v>2812563</v>
      </c>
      <c r="DM27" s="1013"/>
      <c r="DN27" s="1013"/>
      <c r="DO27" s="1013"/>
      <c r="DP27" s="1013"/>
      <c r="DQ27" s="1013"/>
      <c r="DR27" s="1013"/>
      <c r="DS27" s="1013"/>
      <c r="DT27" s="1013"/>
      <c r="DU27" s="1013"/>
      <c r="DV27" s="1014"/>
      <c r="DW27" s="1003">
        <v>12.9</v>
      </c>
      <c r="DX27" s="1015"/>
      <c r="DY27" s="1015"/>
      <c r="DZ27" s="1015"/>
      <c r="EA27" s="1015"/>
      <c r="EB27" s="1015"/>
      <c r="EC27" s="1027"/>
    </row>
    <row r="28" spans="2:133" ht="11.25" customHeight="1" x14ac:dyDescent="0.2">
      <c r="B28" s="997" t="s">
        <v>289</v>
      </c>
      <c r="C28" s="998"/>
      <c r="D28" s="998"/>
      <c r="E28" s="998"/>
      <c r="F28" s="998"/>
      <c r="G28" s="998"/>
      <c r="H28" s="998"/>
      <c r="I28" s="998"/>
      <c r="J28" s="998"/>
      <c r="K28" s="998"/>
      <c r="L28" s="998"/>
      <c r="M28" s="998"/>
      <c r="N28" s="998"/>
      <c r="O28" s="998"/>
      <c r="P28" s="998"/>
      <c r="Q28" s="999"/>
      <c r="R28" s="1000">
        <v>354276</v>
      </c>
      <c r="S28" s="1001"/>
      <c r="T28" s="1001"/>
      <c r="U28" s="1001"/>
      <c r="V28" s="1001"/>
      <c r="W28" s="1001"/>
      <c r="X28" s="1001"/>
      <c r="Y28" s="1002"/>
      <c r="Z28" s="1038">
        <v>0.8</v>
      </c>
      <c r="AA28" s="1038"/>
      <c r="AB28" s="1038"/>
      <c r="AC28" s="1038"/>
      <c r="AD28" s="1039">
        <v>64284</v>
      </c>
      <c r="AE28" s="1039"/>
      <c r="AF28" s="1039"/>
      <c r="AG28" s="1039"/>
      <c r="AH28" s="1039"/>
      <c r="AI28" s="1039"/>
      <c r="AJ28" s="1039"/>
      <c r="AK28" s="1039"/>
      <c r="AL28" s="1003">
        <v>0.3</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2004792</v>
      </c>
      <c r="CS28" s="1001"/>
      <c r="CT28" s="1001"/>
      <c r="CU28" s="1001"/>
      <c r="CV28" s="1001"/>
      <c r="CW28" s="1001"/>
      <c r="CX28" s="1001"/>
      <c r="CY28" s="1002"/>
      <c r="CZ28" s="1003">
        <v>5</v>
      </c>
      <c r="DA28" s="1015"/>
      <c r="DB28" s="1015"/>
      <c r="DC28" s="1016"/>
      <c r="DD28" s="1006">
        <v>2004792</v>
      </c>
      <c r="DE28" s="1001"/>
      <c r="DF28" s="1001"/>
      <c r="DG28" s="1001"/>
      <c r="DH28" s="1001"/>
      <c r="DI28" s="1001"/>
      <c r="DJ28" s="1001"/>
      <c r="DK28" s="1002"/>
      <c r="DL28" s="1006">
        <v>2004792</v>
      </c>
      <c r="DM28" s="1001"/>
      <c r="DN28" s="1001"/>
      <c r="DO28" s="1001"/>
      <c r="DP28" s="1001"/>
      <c r="DQ28" s="1001"/>
      <c r="DR28" s="1001"/>
      <c r="DS28" s="1001"/>
      <c r="DT28" s="1001"/>
      <c r="DU28" s="1001"/>
      <c r="DV28" s="1002"/>
      <c r="DW28" s="1003">
        <v>9.1999999999999993</v>
      </c>
      <c r="DX28" s="1015"/>
      <c r="DY28" s="1015"/>
      <c r="DZ28" s="1015"/>
      <c r="EA28" s="1015"/>
      <c r="EB28" s="1015"/>
      <c r="EC28" s="1027"/>
    </row>
    <row r="29" spans="2:133" ht="11.25" customHeight="1" x14ac:dyDescent="0.2">
      <c r="B29" s="997" t="s">
        <v>291</v>
      </c>
      <c r="C29" s="998"/>
      <c r="D29" s="998"/>
      <c r="E29" s="998"/>
      <c r="F29" s="998"/>
      <c r="G29" s="998"/>
      <c r="H29" s="998"/>
      <c r="I29" s="998"/>
      <c r="J29" s="998"/>
      <c r="K29" s="998"/>
      <c r="L29" s="998"/>
      <c r="M29" s="998"/>
      <c r="N29" s="998"/>
      <c r="O29" s="998"/>
      <c r="P29" s="998"/>
      <c r="Q29" s="999"/>
      <c r="R29" s="1000">
        <v>201679</v>
      </c>
      <c r="S29" s="1001"/>
      <c r="T29" s="1001"/>
      <c r="U29" s="1001"/>
      <c r="V29" s="1001"/>
      <c r="W29" s="1001"/>
      <c r="X29" s="1001"/>
      <c r="Y29" s="1002"/>
      <c r="Z29" s="1038">
        <v>0.5</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292</v>
      </c>
      <c r="CE29" s="1020"/>
      <c r="CF29" s="997" t="s">
        <v>66</v>
      </c>
      <c r="CG29" s="998"/>
      <c r="CH29" s="998"/>
      <c r="CI29" s="998"/>
      <c r="CJ29" s="998"/>
      <c r="CK29" s="998"/>
      <c r="CL29" s="998"/>
      <c r="CM29" s="998"/>
      <c r="CN29" s="998"/>
      <c r="CO29" s="998"/>
      <c r="CP29" s="998"/>
      <c r="CQ29" s="999"/>
      <c r="CR29" s="1000">
        <v>2004792</v>
      </c>
      <c r="CS29" s="1013"/>
      <c r="CT29" s="1013"/>
      <c r="CU29" s="1013"/>
      <c r="CV29" s="1013"/>
      <c r="CW29" s="1013"/>
      <c r="CX29" s="1013"/>
      <c r="CY29" s="1014"/>
      <c r="CZ29" s="1003">
        <v>5</v>
      </c>
      <c r="DA29" s="1015"/>
      <c r="DB29" s="1015"/>
      <c r="DC29" s="1016"/>
      <c r="DD29" s="1006">
        <v>2004792</v>
      </c>
      <c r="DE29" s="1013"/>
      <c r="DF29" s="1013"/>
      <c r="DG29" s="1013"/>
      <c r="DH29" s="1013"/>
      <c r="DI29" s="1013"/>
      <c r="DJ29" s="1013"/>
      <c r="DK29" s="1014"/>
      <c r="DL29" s="1006">
        <v>2004792</v>
      </c>
      <c r="DM29" s="1013"/>
      <c r="DN29" s="1013"/>
      <c r="DO29" s="1013"/>
      <c r="DP29" s="1013"/>
      <c r="DQ29" s="1013"/>
      <c r="DR29" s="1013"/>
      <c r="DS29" s="1013"/>
      <c r="DT29" s="1013"/>
      <c r="DU29" s="1013"/>
      <c r="DV29" s="1014"/>
      <c r="DW29" s="1003">
        <v>9.1999999999999993</v>
      </c>
      <c r="DX29" s="1015"/>
      <c r="DY29" s="1015"/>
      <c r="DZ29" s="1015"/>
      <c r="EA29" s="1015"/>
      <c r="EB29" s="1015"/>
      <c r="EC29" s="1027"/>
    </row>
    <row r="30" spans="2:133" ht="11.25" customHeight="1" x14ac:dyDescent="0.2">
      <c r="B30" s="997" t="s">
        <v>293</v>
      </c>
      <c r="C30" s="998"/>
      <c r="D30" s="998"/>
      <c r="E30" s="998"/>
      <c r="F30" s="998"/>
      <c r="G30" s="998"/>
      <c r="H30" s="998"/>
      <c r="I30" s="998"/>
      <c r="J30" s="998"/>
      <c r="K30" s="998"/>
      <c r="L30" s="998"/>
      <c r="M30" s="998"/>
      <c r="N30" s="998"/>
      <c r="O30" s="998"/>
      <c r="P30" s="998"/>
      <c r="Q30" s="999"/>
      <c r="R30" s="1000">
        <v>6552169</v>
      </c>
      <c r="S30" s="1001"/>
      <c r="T30" s="1001"/>
      <c r="U30" s="1001"/>
      <c r="V30" s="1001"/>
      <c r="W30" s="1001"/>
      <c r="X30" s="1001"/>
      <c r="Y30" s="1002"/>
      <c r="Z30" s="1038">
        <v>15.1</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2"/>
      <c r="BI30" s="1072"/>
      <c r="BJ30" s="1072"/>
      <c r="BK30" s="1072"/>
      <c r="BL30" s="1072"/>
      <c r="BM30" s="1072"/>
      <c r="BN30" s="1072"/>
      <c r="BO30" s="1072"/>
      <c r="BP30" s="1072"/>
      <c r="BQ30" s="1073"/>
      <c r="BR30" s="1052" t="s">
        <v>295</v>
      </c>
      <c r="BS30" s="1072"/>
      <c r="BT30" s="1072"/>
      <c r="BU30" s="1072"/>
      <c r="BV30" s="1072"/>
      <c r="BW30" s="1072"/>
      <c r="BX30" s="1072"/>
      <c r="BY30" s="1072"/>
      <c r="BZ30" s="1072"/>
      <c r="CA30" s="1072"/>
      <c r="CB30" s="1073"/>
      <c r="CD30" s="1021"/>
      <c r="CE30" s="1022"/>
      <c r="CF30" s="997" t="s">
        <v>296</v>
      </c>
      <c r="CG30" s="998"/>
      <c r="CH30" s="998"/>
      <c r="CI30" s="998"/>
      <c r="CJ30" s="998"/>
      <c r="CK30" s="998"/>
      <c r="CL30" s="998"/>
      <c r="CM30" s="998"/>
      <c r="CN30" s="998"/>
      <c r="CO30" s="998"/>
      <c r="CP30" s="998"/>
      <c r="CQ30" s="999"/>
      <c r="CR30" s="1000">
        <v>1952608</v>
      </c>
      <c r="CS30" s="1001"/>
      <c r="CT30" s="1001"/>
      <c r="CU30" s="1001"/>
      <c r="CV30" s="1001"/>
      <c r="CW30" s="1001"/>
      <c r="CX30" s="1001"/>
      <c r="CY30" s="1002"/>
      <c r="CZ30" s="1003">
        <v>4.8</v>
      </c>
      <c r="DA30" s="1015"/>
      <c r="DB30" s="1015"/>
      <c r="DC30" s="1016"/>
      <c r="DD30" s="1006">
        <v>1952608</v>
      </c>
      <c r="DE30" s="1001"/>
      <c r="DF30" s="1001"/>
      <c r="DG30" s="1001"/>
      <c r="DH30" s="1001"/>
      <c r="DI30" s="1001"/>
      <c r="DJ30" s="1001"/>
      <c r="DK30" s="1002"/>
      <c r="DL30" s="1006">
        <v>1952608</v>
      </c>
      <c r="DM30" s="1001"/>
      <c r="DN30" s="1001"/>
      <c r="DO30" s="1001"/>
      <c r="DP30" s="1001"/>
      <c r="DQ30" s="1001"/>
      <c r="DR30" s="1001"/>
      <c r="DS30" s="1001"/>
      <c r="DT30" s="1001"/>
      <c r="DU30" s="1001"/>
      <c r="DV30" s="1002"/>
      <c r="DW30" s="1003">
        <v>9</v>
      </c>
      <c r="DX30" s="1015"/>
      <c r="DY30" s="1015"/>
      <c r="DZ30" s="1015"/>
      <c r="EA30" s="1015"/>
      <c r="EB30" s="1015"/>
      <c r="EC30" s="1027"/>
    </row>
    <row r="31" spans="2:133" ht="11.25" customHeight="1" x14ac:dyDescent="0.2">
      <c r="B31" s="1075" t="s">
        <v>297</v>
      </c>
      <c r="C31" s="1076"/>
      <c r="D31" s="1076"/>
      <c r="E31" s="1076"/>
      <c r="F31" s="1076"/>
      <c r="G31" s="1076"/>
      <c r="H31" s="1076"/>
      <c r="I31" s="1076"/>
      <c r="J31" s="1076"/>
      <c r="K31" s="1076"/>
      <c r="L31" s="1076"/>
      <c r="M31" s="1076"/>
      <c r="N31" s="1076"/>
      <c r="O31" s="1076"/>
      <c r="P31" s="1076"/>
      <c r="Q31" s="1077"/>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66" t="s">
        <v>298</v>
      </c>
      <c r="AQ31" s="1067"/>
      <c r="AR31" s="1067"/>
      <c r="AS31" s="1067"/>
      <c r="AT31" s="1068" t="s">
        <v>299</v>
      </c>
      <c r="AU31" s="200"/>
      <c r="AV31" s="200"/>
      <c r="AW31" s="200"/>
      <c r="AX31" s="1058" t="s">
        <v>177</v>
      </c>
      <c r="AY31" s="1059"/>
      <c r="AZ31" s="1059"/>
      <c r="BA31" s="1059"/>
      <c r="BB31" s="1059"/>
      <c r="BC31" s="1059"/>
      <c r="BD31" s="1059"/>
      <c r="BE31" s="1059"/>
      <c r="BF31" s="1060"/>
      <c r="BG31" s="1062">
        <v>99</v>
      </c>
      <c r="BH31" s="1063"/>
      <c r="BI31" s="1063"/>
      <c r="BJ31" s="1063"/>
      <c r="BK31" s="1063"/>
      <c r="BL31" s="1063"/>
      <c r="BM31" s="1064">
        <v>97.1</v>
      </c>
      <c r="BN31" s="1063"/>
      <c r="BO31" s="1063"/>
      <c r="BP31" s="1063"/>
      <c r="BQ31" s="1065"/>
      <c r="BR31" s="1062">
        <v>99</v>
      </c>
      <c r="BS31" s="1063"/>
      <c r="BT31" s="1063"/>
      <c r="BU31" s="1063"/>
      <c r="BV31" s="1063"/>
      <c r="BW31" s="1063"/>
      <c r="BX31" s="1064">
        <v>97.2</v>
      </c>
      <c r="BY31" s="1063"/>
      <c r="BZ31" s="1063"/>
      <c r="CA31" s="1063"/>
      <c r="CB31" s="1065"/>
      <c r="CD31" s="1021"/>
      <c r="CE31" s="1022"/>
      <c r="CF31" s="997" t="s">
        <v>300</v>
      </c>
      <c r="CG31" s="998"/>
      <c r="CH31" s="998"/>
      <c r="CI31" s="998"/>
      <c r="CJ31" s="998"/>
      <c r="CK31" s="998"/>
      <c r="CL31" s="998"/>
      <c r="CM31" s="998"/>
      <c r="CN31" s="998"/>
      <c r="CO31" s="998"/>
      <c r="CP31" s="998"/>
      <c r="CQ31" s="999"/>
      <c r="CR31" s="1000">
        <v>52184</v>
      </c>
      <c r="CS31" s="1013"/>
      <c r="CT31" s="1013"/>
      <c r="CU31" s="1013"/>
      <c r="CV31" s="1013"/>
      <c r="CW31" s="1013"/>
      <c r="CX31" s="1013"/>
      <c r="CY31" s="1014"/>
      <c r="CZ31" s="1003">
        <v>0.1</v>
      </c>
      <c r="DA31" s="1015"/>
      <c r="DB31" s="1015"/>
      <c r="DC31" s="1016"/>
      <c r="DD31" s="1006">
        <v>52184</v>
      </c>
      <c r="DE31" s="1013"/>
      <c r="DF31" s="1013"/>
      <c r="DG31" s="1013"/>
      <c r="DH31" s="1013"/>
      <c r="DI31" s="1013"/>
      <c r="DJ31" s="1013"/>
      <c r="DK31" s="1014"/>
      <c r="DL31" s="1006">
        <v>52184</v>
      </c>
      <c r="DM31" s="1013"/>
      <c r="DN31" s="1013"/>
      <c r="DO31" s="1013"/>
      <c r="DP31" s="1013"/>
      <c r="DQ31" s="1013"/>
      <c r="DR31" s="1013"/>
      <c r="DS31" s="1013"/>
      <c r="DT31" s="1013"/>
      <c r="DU31" s="1013"/>
      <c r="DV31" s="1014"/>
      <c r="DW31" s="1003">
        <v>0.2</v>
      </c>
      <c r="DX31" s="1015"/>
      <c r="DY31" s="1015"/>
      <c r="DZ31" s="1015"/>
      <c r="EA31" s="1015"/>
      <c r="EB31" s="1015"/>
      <c r="EC31" s="1027"/>
    </row>
    <row r="32" spans="2:133" ht="11.25" customHeight="1" x14ac:dyDescent="0.2">
      <c r="B32" s="997" t="s">
        <v>301</v>
      </c>
      <c r="C32" s="998"/>
      <c r="D32" s="998"/>
      <c r="E32" s="998"/>
      <c r="F32" s="998"/>
      <c r="G32" s="998"/>
      <c r="H32" s="998"/>
      <c r="I32" s="998"/>
      <c r="J32" s="998"/>
      <c r="K32" s="998"/>
      <c r="L32" s="998"/>
      <c r="M32" s="998"/>
      <c r="N32" s="998"/>
      <c r="O32" s="998"/>
      <c r="P32" s="998"/>
      <c r="Q32" s="999"/>
      <c r="R32" s="1000">
        <v>2617568</v>
      </c>
      <c r="S32" s="1001"/>
      <c r="T32" s="1001"/>
      <c r="U32" s="1001"/>
      <c r="V32" s="1001"/>
      <c r="W32" s="1001"/>
      <c r="X32" s="1001"/>
      <c r="Y32" s="1002"/>
      <c r="Z32" s="1038">
        <v>6</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69"/>
      <c r="AU32" s="196" t="s">
        <v>302</v>
      </c>
      <c r="AX32" s="997" t="s">
        <v>303</v>
      </c>
      <c r="AY32" s="998"/>
      <c r="AZ32" s="998"/>
      <c r="BA32" s="998"/>
      <c r="BB32" s="998"/>
      <c r="BC32" s="998"/>
      <c r="BD32" s="998"/>
      <c r="BE32" s="998"/>
      <c r="BF32" s="999"/>
      <c r="BG32" s="1071">
        <v>98.5</v>
      </c>
      <c r="BH32" s="1013"/>
      <c r="BI32" s="1013"/>
      <c r="BJ32" s="1013"/>
      <c r="BK32" s="1013"/>
      <c r="BL32" s="1013"/>
      <c r="BM32" s="1004">
        <v>96.2</v>
      </c>
      <c r="BN32" s="1013"/>
      <c r="BO32" s="1013"/>
      <c r="BP32" s="1013"/>
      <c r="BQ32" s="1036"/>
      <c r="BR32" s="1071">
        <v>98.4</v>
      </c>
      <c r="BS32" s="1013"/>
      <c r="BT32" s="1013"/>
      <c r="BU32" s="1013"/>
      <c r="BV32" s="1013"/>
      <c r="BW32" s="1013"/>
      <c r="BX32" s="1004">
        <v>96.5</v>
      </c>
      <c r="BY32" s="1013"/>
      <c r="BZ32" s="1013"/>
      <c r="CA32" s="1013"/>
      <c r="CB32" s="1036"/>
      <c r="CD32" s="1023"/>
      <c r="CE32" s="1024"/>
      <c r="CF32" s="997" t="s">
        <v>304</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2">
      <c r="B33" s="997" t="s">
        <v>305</v>
      </c>
      <c r="C33" s="998"/>
      <c r="D33" s="998"/>
      <c r="E33" s="998"/>
      <c r="F33" s="998"/>
      <c r="G33" s="998"/>
      <c r="H33" s="998"/>
      <c r="I33" s="998"/>
      <c r="J33" s="998"/>
      <c r="K33" s="998"/>
      <c r="L33" s="998"/>
      <c r="M33" s="998"/>
      <c r="N33" s="998"/>
      <c r="O33" s="998"/>
      <c r="P33" s="998"/>
      <c r="Q33" s="999"/>
      <c r="R33" s="1000">
        <v>136626</v>
      </c>
      <c r="S33" s="1001"/>
      <c r="T33" s="1001"/>
      <c r="U33" s="1001"/>
      <c r="V33" s="1001"/>
      <c r="W33" s="1001"/>
      <c r="X33" s="1001"/>
      <c r="Y33" s="1002"/>
      <c r="Z33" s="1038">
        <v>0.3</v>
      </c>
      <c r="AA33" s="1038"/>
      <c r="AB33" s="1038"/>
      <c r="AC33" s="1038"/>
      <c r="AD33" s="1039">
        <v>20201</v>
      </c>
      <c r="AE33" s="1039"/>
      <c r="AF33" s="1039"/>
      <c r="AG33" s="1039"/>
      <c r="AH33" s="1039"/>
      <c r="AI33" s="1039"/>
      <c r="AJ33" s="1039"/>
      <c r="AK33" s="1039"/>
      <c r="AL33" s="1003">
        <v>0.1</v>
      </c>
      <c r="AM33" s="1004"/>
      <c r="AN33" s="1004"/>
      <c r="AO33" s="1040"/>
      <c r="AP33" s="1043"/>
      <c r="AQ33" s="1044"/>
      <c r="AR33" s="1044"/>
      <c r="AS33" s="1044"/>
      <c r="AT33" s="1070"/>
      <c r="AU33" s="201"/>
      <c r="AV33" s="201"/>
      <c r="AW33" s="201"/>
      <c r="AX33" s="981" t="s">
        <v>306</v>
      </c>
      <c r="AY33" s="982"/>
      <c r="AZ33" s="982"/>
      <c r="BA33" s="982"/>
      <c r="BB33" s="982"/>
      <c r="BC33" s="982"/>
      <c r="BD33" s="982"/>
      <c r="BE33" s="982"/>
      <c r="BF33" s="983"/>
      <c r="BG33" s="1061">
        <v>99.4</v>
      </c>
      <c r="BH33" s="985"/>
      <c r="BI33" s="985"/>
      <c r="BJ33" s="985"/>
      <c r="BK33" s="985"/>
      <c r="BL33" s="985"/>
      <c r="BM33" s="1031">
        <v>98</v>
      </c>
      <c r="BN33" s="985"/>
      <c r="BO33" s="985"/>
      <c r="BP33" s="985"/>
      <c r="BQ33" s="1048"/>
      <c r="BR33" s="1061">
        <v>99.4</v>
      </c>
      <c r="BS33" s="985"/>
      <c r="BT33" s="985"/>
      <c r="BU33" s="985"/>
      <c r="BV33" s="985"/>
      <c r="BW33" s="985"/>
      <c r="BX33" s="1031">
        <v>97.9</v>
      </c>
      <c r="BY33" s="985"/>
      <c r="BZ33" s="985"/>
      <c r="CA33" s="985"/>
      <c r="CB33" s="1048"/>
      <c r="CD33" s="997" t="s">
        <v>307</v>
      </c>
      <c r="CE33" s="998"/>
      <c r="CF33" s="998"/>
      <c r="CG33" s="998"/>
      <c r="CH33" s="998"/>
      <c r="CI33" s="998"/>
      <c r="CJ33" s="998"/>
      <c r="CK33" s="998"/>
      <c r="CL33" s="998"/>
      <c r="CM33" s="998"/>
      <c r="CN33" s="998"/>
      <c r="CO33" s="998"/>
      <c r="CP33" s="998"/>
      <c r="CQ33" s="999"/>
      <c r="CR33" s="1000">
        <v>19005953</v>
      </c>
      <c r="CS33" s="1013"/>
      <c r="CT33" s="1013"/>
      <c r="CU33" s="1013"/>
      <c r="CV33" s="1013"/>
      <c r="CW33" s="1013"/>
      <c r="CX33" s="1013"/>
      <c r="CY33" s="1014"/>
      <c r="CZ33" s="1003">
        <v>47.2</v>
      </c>
      <c r="DA33" s="1015"/>
      <c r="DB33" s="1015"/>
      <c r="DC33" s="1016"/>
      <c r="DD33" s="1006">
        <v>16530272</v>
      </c>
      <c r="DE33" s="1013"/>
      <c r="DF33" s="1013"/>
      <c r="DG33" s="1013"/>
      <c r="DH33" s="1013"/>
      <c r="DI33" s="1013"/>
      <c r="DJ33" s="1013"/>
      <c r="DK33" s="1014"/>
      <c r="DL33" s="1006">
        <v>10102838</v>
      </c>
      <c r="DM33" s="1013"/>
      <c r="DN33" s="1013"/>
      <c r="DO33" s="1013"/>
      <c r="DP33" s="1013"/>
      <c r="DQ33" s="1013"/>
      <c r="DR33" s="1013"/>
      <c r="DS33" s="1013"/>
      <c r="DT33" s="1013"/>
      <c r="DU33" s="1013"/>
      <c r="DV33" s="1014"/>
      <c r="DW33" s="1003">
        <v>46.4</v>
      </c>
      <c r="DX33" s="1015"/>
      <c r="DY33" s="1015"/>
      <c r="DZ33" s="1015"/>
      <c r="EA33" s="1015"/>
      <c r="EB33" s="1015"/>
      <c r="EC33" s="1027"/>
    </row>
    <row r="34" spans="2:133" ht="11.25" customHeight="1" x14ac:dyDescent="0.2">
      <c r="B34" s="997" t="s">
        <v>308</v>
      </c>
      <c r="C34" s="998"/>
      <c r="D34" s="998"/>
      <c r="E34" s="998"/>
      <c r="F34" s="998"/>
      <c r="G34" s="998"/>
      <c r="H34" s="998"/>
      <c r="I34" s="998"/>
      <c r="J34" s="998"/>
      <c r="K34" s="998"/>
      <c r="L34" s="998"/>
      <c r="M34" s="998"/>
      <c r="N34" s="998"/>
      <c r="O34" s="998"/>
      <c r="P34" s="998"/>
      <c r="Q34" s="999"/>
      <c r="R34" s="1000">
        <v>3507479</v>
      </c>
      <c r="S34" s="1001"/>
      <c r="T34" s="1001"/>
      <c r="U34" s="1001"/>
      <c r="V34" s="1001"/>
      <c r="W34" s="1001"/>
      <c r="X34" s="1001"/>
      <c r="Y34" s="1002"/>
      <c r="Z34" s="1038">
        <v>8.1</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6269882</v>
      </c>
      <c r="CS34" s="1001"/>
      <c r="CT34" s="1001"/>
      <c r="CU34" s="1001"/>
      <c r="CV34" s="1001"/>
      <c r="CW34" s="1001"/>
      <c r="CX34" s="1001"/>
      <c r="CY34" s="1002"/>
      <c r="CZ34" s="1003">
        <v>15.6</v>
      </c>
      <c r="DA34" s="1015"/>
      <c r="DB34" s="1015"/>
      <c r="DC34" s="1016"/>
      <c r="DD34" s="1006">
        <v>4964258</v>
      </c>
      <c r="DE34" s="1001"/>
      <c r="DF34" s="1001"/>
      <c r="DG34" s="1001"/>
      <c r="DH34" s="1001"/>
      <c r="DI34" s="1001"/>
      <c r="DJ34" s="1001"/>
      <c r="DK34" s="1002"/>
      <c r="DL34" s="1006">
        <v>3808261</v>
      </c>
      <c r="DM34" s="1001"/>
      <c r="DN34" s="1001"/>
      <c r="DO34" s="1001"/>
      <c r="DP34" s="1001"/>
      <c r="DQ34" s="1001"/>
      <c r="DR34" s="1001"/>
      <c r="DS34" s="1001"/>
      <c r="DT34" s="1001"/>
      <c r="DU34" s="1001"/>
      <c r="DV34" s="1002"/>
      <c r="DW34" s="1003">
        <v>17.5</v>
      </c>
      <c r="DX34" s="1015"/>
      <c r="DY34" s="1015"/>
      <c r="DZ34" s="1015"/>
      <c r="EA34" s="1015"/>
      <c r="EB34" s="1015"/>
      <c r="EC34" s="1027"/>
    </row>
    <row r="35" spans="2:133" ht="11.25" customHeight="1" x14ac:dyDescent="0.2">
      <c r="B35" s="997" t="s">
        <v>310</v>
      </c>
      <c r="C35" s="998"/>
      <c r="D35" s="998"/>
      <c r="E35" s="998"/>
      <c r="F35" s="998"/>
      <c r="G35" s="998"/>
      <c r="H35" s="998"/>
      <c r="I35" s="998"/>
      <c r="J35" s="998"/>
      <c r="K35" s="998"/>
      <c r="L35" s="998"/>
      <c r="M35" s="998"/>
      <c r="N35" s="998"/>
      <c r="O35" s="998"/>
      <c r="P35" s="998"/>
      <c r="Q35" s="999"/>
      <c r="R35" s="1000">
        <v>66079</v>
      </c>
      <c r="S35" s="1001"/>
      <c r="T35" s="1001"/>
      <c r="U35" s="1001"/>
      <c r="V35" s="1001"/>
      <c r="W35" s="1001"/>
      <c r="X35" s="1001"/>
      <c r="Y35" s="1002"/>
      <c r="Z35" s="1038">
        <v>0.2</v>
      </c>
      <c r="AA35" s="1038"/>
      <c r="AB35" s="1038"/>
      <c r="AC35" s="1038"/>
      <c r="AD35" s="1039" t="s">
        <v>122</v>
      </c>
      <c r="AE35" s="1039"/>
      <c r="AF35" s="1039"/>
      <c r="AG35" s="1039"/>
      <c r="AH35" s="1039"/>
      <c r="AI35" s="1039"/>
      <c r="AJ35" s="1039"/>
      <c r="AK35" s="1039"/>
      <c r="AL35" s="1003" t="s">
        <v>122</v>
      </c>
      <c r="AM35" s="1004"/>
      <c r="AN35" s="1004"/>
      <c r="AO35" s="1040"/>
      <c r="AP35" s="206"/>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246514</v>
      </c>
      <c r="CS35" s="1013"/>
      <c r="CT35" s="1013"/>
      <c r="CU35" s="1013"/>
      <c r="CV35" s="1013"/>
      <c r="CW35" s="1013"/>
      <c r="CX35" s="1013"/>
      <c r="CY35" s="1014"/>
      <c r="CZ35" s="1003">
        <v>0.6</v>
      </c>
      <c r="DA35" s="1015"/>
      <c r="DB35" s="1015"/>
      <c r="DC35" s="1016"/>
      <c r="DD35" s="1006">
        <v>240890</v>
      </c>
      <c r="DE35" s="1013"/>
      <c r="DF35" s="1013"/>
      <c r="DG35" s="1013"/>
      <c r="DH35" s="1013"/>
      <c r="DI35" s="1013"/>
      <c r="DJ35" s="1013"/>
      <c r="DK35" s="1014"/>
      <c r="DL35" s="1006">
        <v>240779</v>
      </c>
      <c r="DM35" s="1013"/>
      <c r="DN35" s="1013"/>
      <c r="DO35" s="1013"/>
      <c r="DP35" s="1013"/>
      <c r="DQ35" s="1013"/>
      <c r="DR35" s="1013"/>
      <c r="DS35" s="1013"/>
      <c r="DT35" s="1013"/>
      <c r="DU35" s="1013"/>
      <c r="DV35" s="1014"/>
      <c r="DW35" s="1003">
        <v>1.1000000000000001</v>
      </c>
      <c r="DX35" s="1015"/>
      <c r="DY35" s="1015"/>
      <c r="DZ35" s="1015"/>
      <c r="EA35" s="1015"/>
      <c r="EB35" s="1015"/>
      <c r="EC35" s="1027"/>
    </row>
    <row r="36" spans="2:133" ht="11.25" customHeight="1" x14ac:dyDescent="0.2">
      <c r="B36" s="997" t="s">
        <v>314</v>
      </c>
      <c r="C36" s="998"/>
      <c r="D36" s="998"/>
      <c r="E36" s="998"/>
      <c r="F36" s="998"/>
      <c r="G36" s="998"/>
      <c r="H36" s="998"/>
      <c r="I36" s="998"/>
      <c r="J36" s="998"/>
      <c r="K36" s="998"/>
      <c r="L36" s="998"/>
      <c r="M36" s="998"/>
      <c r="N36" s="998"/>
      <c r="O36" s="998"/>
      <c r="P36" s="998"/>
      <c r="Q36" s="999"/>
      <c r="R36" s="1000">
        <v>3101043</v>
      </c>
      <c r="S36" s="1001"/>
      <c r="T36" s="1001"/>
      <c r="U36" s="1001"/>
      <c r="V36" s="1001"/>
      <c r="W36" s="1001"/>
      <c r="X36" s="1001"/>
      <c r="Y36" s="1002"/>
      <c r="Z36" s="1038">
        <v>7.1</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5">
        <v>4573985</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94020</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5842527</v>
      </c>
      <c r="CS36" s="1001"/>
      <c r="CT36" s="1001"/>
      <c r="CU36" s="1001"/>
      <c r="CV36" s="1001"/>
      <c r="CW36" s="1001"/>
      <c r="CX36" s="1001"/>
      <c r="CY36" s="1002"/>
      <c r="CZ36" s="1003">
        <v>14.5</v>
      </c>
      <c r="DA36" s="1015"/>
      <c r="DB36" s="1015"/>
      <c r="DC36" s="1016"/>
      <c r="DD36" s="1006">
        <v>5477839</v>
      </c>
      <c r="DE36" s="1001"/>
      <c r="DF36" s="1001"/>
      <c r="DG36" s="1001"/>
      <c r="DH36" s="1001"/>
      <c r="DI36" s="1001"/>
      <c r="DJ36" s="1001"/>
      <c r="DK36" s="1002"/>
      <c r="DL36" s="1006">
        <v>3110725</v>
      </c>
      <c r="DM36" s="1001"/>
      <c r="DN36" s="1001"/>
      <c r="DO36" s="1001"/>
      <c r="DP36" s="1001"/>
      <c r="DQ36" s="1001"/>
      <c r="DR36" s="1001"/>
      <c r="DS36" s="1001"/>
      <c r="DT36" s="1001"/>
      <c r="DU36" s="1001"/>
      <c r="DV36" s="1002"/>
      <c r="DW36" s="1003">
        <v>14.3</v>
      </c>
      <c r="DX36" s="1015"/>
      <c r="DY36" s="1015"/>
      <c r="DZ36" s="1015"/>
      <c r="EA36" s="1015"/>
      <c r="EB36" s="1015"/>
      <c r="EC36" s="1027"/>
    </row>
    <row r="37" spans="2:133" ht="11.25" customHeight="1" x14ac:dyDescent="0.2">
      <c r="B37" s="997" t="s">
        <v>318</v>
      </c>
      <c r="C37" s="998"/>
      <c r="D37" s="998"/>
      <c r="E37" s="998"/>
      <c r="F37" s="998"/>
      <c r="G37" s="998"/>
      <c r="H37" s="998"/>
      <c r="I37" s="998"/>
      <c r="J37" s="998"/>
      <c r="K37" s="998"/>
      <c r="L37" s="998"/>
      <c r="M37" s="998"/>
      <c r="N37" s="998"/>
      <c r="O37" s="998"/>
      <c r="P37" s="998"/>
      <c r="Q37" s="999"/>
      <c r="R37" s="1000">
        <v>1307037</v>
      </c>
      <c r="S37" s="1001"/>
      <c r="T37" s="1001"/>
      <c r="U37" s="1001"/>
      <c r="V37" s="1001"/>
      <c r="W37" s="1001"/>
      <c r="X37" s="1001"/>
      <c r="Y37" s="1002"/>
      <c r="Z37" s="1038">
        <v>3</v>
      </c>
      <c r="AA37" s="1038"/>
      <c r="AB37" s="1038"/>
      <c r="AC37" s="1038"/>
      <c r="AD37" s="1039">
        <v>328</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1282306</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9079</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1835235</v>
      </c>
      <c r="CS37" s="1013"/>
      <c r="CT37" s="1013"/>
      <c r="CU37" s="1013"/>
      <c r="CV37" s="1013"/>
      <c r="CW37" s="1013"/>
      <c r="CX37" s="1013"/>
      <c r="CY37" s="1014"/>
      <c r="CZ37" s="1003">
        <v>4.5999999999999996</v>
      </c>
      <c r="DA37" s="1015"/>
      <c r="DB37" s="1015"/>
      <c r="DC37" s="1016"/>
      <c r="DD37" s="1006">
        <v>1829061</v>
      </c>
      <c r="DE37" s="1013"/>
      <c r="DF37" s="1013"/>
      <c r="DG37" s="1013"/>
      <c r="DH37" s="1013"/>
      <c r="DI37" s="1013"/>
      <c r="DJ37" s="1013"/>
      <c r="DK37" s="1014"/>
      <c r="DL37" s="1006">
        <v>1487239</v>
      </c>
      <c r="DM37" s="1013"/>
      <c r="DN37" s="1013"/>
      <c r="DO37" s="1013"/>
      <c r="DP37" s="1013"/>
      <c r="DQ37" s="1013"/>
      <c r="DR37" s="1013"/>
      <c r="DS37" s="1013"/>
      <c r="DT37" s="1013"/>
      <c r="DU37" s="1013"/>
      <c r="DV37" s="1014"/>
      <c r="DW37" s="1003">
        <v>6.8</v>
      </c>
      <c r="DX37" s="1015"/>
      <c r="DY37" s="1015"/>
      <c r="DZ37" s="1015"/>
      <c r="EA37" s="1015"/>
      <c r="EB37" s="1015"/>
      <c r="EC37" s="1027"/>
    </row>
    <row r="38" spans="2:133" ht="11.25" customHeight="1" x14ac:dyDescent="0.2">
      <c r="B38" s="997" t="s">
        <v>322</v>
      </c>
      <c r="C38" s="998"/>
      <c r="D38" s="998"/>
      <c r="E38" s="998"/>
      <c r="F38" s="998"/>
      <c r="G38" s="998"/>
      <c r="H38" s="998"/>
      <c r="I38" s="998"/>
      <c r="J38" s="998"/>
      <c r="K38" s="998"/>
      <c r="L38" s="998"/>
      <c r="M38" s="998"/>
      <c r="N38" s="998"/>
      <c r="O38" s="998"/>
      <c r="P38" s="998"/>
      <c r="Q38" s="999"/>
      <c r="R38" s="1000">
        <v>2095000</v>
      </c>
      <c r="S38" s="1001"/>
      <c r="T38" s="1001"/>
      <c r="U38" s="1001"/>
      <c r="V38" s="1001"/>
      <c r="W38" s="1001"/>
      <c r="X38" s="1001"/>
      <c r="Y38" s="1002"/>
      <c r="Z38" s="1038">
        <v>4.8</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99620</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11438</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3269662</v>
      </c>
      <c r="CS38" s="1001"/>
      <c r="CT38" s="1001"/>
      <c r="CU38" s="1001"/>
      <c r="CV38" s="1001"/>
      <c r="CW38" s="1001"/>
      <c r="CX38" s="1001"/>
      <c r="CY38" s="1002"/>
      <c r="CZ38" s="1003">
        <v>8.1</v>
      </c>
      <c r="DA38" s="1015"/>
      <c r="DB38" s="1015"/>
      <c r="DC38" s="1016"/>
      <c r="DD38" s="1006">
        <v>2701105</v>
      </c>
      <c r="DE38" s="1001"/>
      <c r="DF38" s="1001"/>
      <c r="DG38" s="1001"/>
      <c r="DH38" s="1001"/>
      <c r="DI38" s="1001"/>
      <c r="DJ38" s="1001"/>
      <c r="DK38" s="1002"/>
      <c r="DL38" s="1006">
        <v>2524857</v>
      </c>
      <c r="DM38" s="1001"/>
      <c r="DN38" s="1001"/>
      <c r="DO38" s="1001"/>
      <c r="DP38" s="1001"/>
      <c r="DQ38" s="1001"/>
      <c r="DR38" s="1001"/>
      <c r="DS38" s="1001"/>
      <c r="DT38" s="1001"/>
      <c r="DU38" s="1001"/>
      <c r="DV38" s="1002"/>
      <c r="DW38" s="1003">
        <v>11.6</v>
      </c>
      <c r="DX38" s="1015"/>
      <c r="DY38" s="1015"/>
      <c r="DZ38" s="1015"/>
      <c r="EA38" s="1015"/>
      <c r="EB38" s="1015"/>
      <c r="EC38" s="1027"/>
    </row>
    <row r="39" spans="2:133" ht="11.25" customHeight="1" x14ac:dyDescent="0.2">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22017</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17040</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2845148</v>
      </c>
      <c r="CS39" s="1013"/>
      <c r="CT39" s="1013"/>
      <c r="CU39" s="1013"/>
      <c r="CV39" s="1013"/>
      <c r="CW39" s="1013"/>
      <c r="CX39" s="1013"/>
      <c r="CY39" s="1014"/>
      <c r="CZ39" s="1003">
        <v>7.1</v>
      </c>
      <c r="DA39" s="1015"/>
      <c r="DB39" s="1015"/>
      <c r="DC39" s="1016"/>
      <c r="DD39" s="1006">
        <v>2719960</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330</v>
      </c>
      <c r="C40" s="998"/>
      <c r="D40" s="998"/>
      <c r="E40" s="998"/>
      <c r="F40" s="998"/>
      <c r="G40" s="998"/>
      <c r="H40" s="998"/>
      <c r="I40" s="998"/>
      <c r="J40" s="998"/>
      <c r="K40" s="998"/>
      <c r="L40" s="998"/>
      <c r="M40" s="998"/>
      <c r="N40" s="998"/>
      <c r="O40" s="998"/>
      <c r="P40" s="998"/>
      <c r="Q40" s="999"/>
      <c r="R40" s="1000" t="s">
        <v>122</v>
      </c>
      <c r="S40" s="1001"/>
      <c r="T40" s="1001"/>
      <c r="U40" s="1001"/>
      <c r="V40" s="1001"/>
      <c r="W40" s="1001"/>
      <c r="X40" s="1001"/>
      <c r="Y40" s="1002"/>
      <c r="Z40" s="1038" t="s">
        <v>122</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104</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532220</v>
      </c>
      <c r="CS40" s="1001"/>
      <c r="CT40" s="1001"/>
      <c r="CU40" s="1001"/>
      <c r="CV40" s="1001"/>
      <c r="CW40" s="1001"/>
      <c r="CX40" s="1001"/>
      <c r="CY40" s="1002"/>
      <c r="CZ40" s="1003">
        <v>1.3</v>
      </c>
      <c r="DA40" s="1015"/>
      <c r="DB40" s="1015"/>
      <c r="DC40" s="1016"/>
      <c r="DD40" s="1006">
        <v>426220</v>
      </c>
      <c r="DE40" s="1001"/>
      <c r="DF40" s="1001"/>
      <c r="DG40" s="1001"/>
      <c r="DH40" s="1001"/>
      <c r="DI40" s="1001"/>
      <c r="DJ40" s="1001"/>
      <c r="DK40" s="1002"/>
      <c r="DL40" s="1006">
        <v>418216</v>
      </c>
      <c r="DM40" s="1001"/>
      <c r="DN40" s="1001"/>
      <c r="DO40" s="1001"/>
      <c r="DP40" s="1001"/>
      <c r="DQ40" s="1001"/>
      <c r="DR40" s="1001"/>
      <c r="DS40" s="1001"/>
      <c r="DT40" s="1001"/>
      <c r="DU40" s="1001"/>
      <c r="DV40" s="1002"/>
      <c r="DW40" s="1003">
        <v>1.9</v>
      </c>
      <c r="DX40" s="1015"/>
      <c r="DY40" s="1015"/>
      <c r="DZ40" s="1015"/>
      <c r="EA40" s="1015"/>
      <c r="EB40" s="1015"/>
      <c r="EC40" s="1027"/>
    </row>
    <row r="41" spans="2:133" ht="11.25" customHeight="1" x14ac:dyDescent="0.2">
      <c r="B41" s="981" t="s">
        <v>335</v>
      </c>
      <c r="C41" s="982"/>
      <c r="D41" s="982"/>
      <c r="E41" s="982"/>
      <c r="F41" s="982"/>
      <c r="G41" s="982"/>
      <c r="H41" s="982"/>
      <c r="I41" s="982"/>
      <c r="J41" s="982"/>
      <c r="K41" s="982"/>
      <c r="L41" s="982"/>
      <c r="M41" s="982"/>
      <c r="N41" s="982"/>
      <c r="O41" s="982"/>
      <c r="P41" s="982"/>
      <c r="Q41" s="983"/>
      <c r="R41" s="984">
        <v>43450852</v>
      </c>
      <c r="S41" s="1025"/>
      <c r="T41" s="1025"/>
      <c r="U41" s="1025"/>
      <c r="V41" s="1025"/>
      <c r="W41" s="1025"/>
      <c r="X41" s="1025"/>
      <c r="Y41" s="1028"/>
      <c r="Z41" s="1029">
        <v>100</v>
      </c>
      <c r="AA41" s="1029"/>
      <c r="AB41" s="1029"/>
      <c r="AC41" s="1029"/>
      <c r="AD41" s="1030">
        <v>21761454</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672585</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t="s">
        <v>122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339</v>
      </c>
      <c r="AR42" s="1046"/>
      <c r="AS42" s="1046"/>
      <c r="AT42" s="1046"/>
      <c r="AU42" s="1046"/>
      <c r="AV42" s="1046"/>
      <c r="AW42" s="1046"/>
      <c r="AX42" s="1046"/>
      <c r="AY42" s="1047"/>
      <c r="AZ42" s="984">
        <v>2497457</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377</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4690905</v>
      </c>
      <c r="CS42" s="1013"/>
      <c r="CT42" s="1013"/>
      <c r="CU42" s="1013"/>
      <c r="CV42" s="1013"/>
      <c r="CW42" s="1013"/>
      <c r="CX42" s="1013"/>
      <c r="CY42" s="1014"/>
      <c r="CZ42" s="1003">
        <v>11.6</v>
      </c>
      <c r="DA42" s="1015"/>
      <c r="DB42" s="1015"/>
      <c r="DC42" s="1016"/>
      <c r="DD42" s="1006">
        <v>1508417</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342</v>
      </c>
      <c r="CD43" s="997" t="s">
        <v>343</v>
      </c>
      <c r="CE43" s="998"/>
      <c r="CF43" s="998"/>
      <c r="CG43" s="998"/>
      <c r="CH43" s="998"/>
      <c r="CI43" s="998"/>
      <c r="CJ43" s="998"/>
      <c r="CK43" s="998"/>
      <c r="CL43" s="998"/>
      <c r="CM43" s="998"/>
      <c r="CN43" s="998"/>
      <c r="CO43" s="998"/>
      <c r="CP43" s="998"/>
      <c r="CQ43" s="999"/>
      <c r="CR43" s="1000">
        <v>116774</v>
      </c>
      <c r="CS43" s="1013"/>
      <c r="CT43" s="1013"/>
      <c r="CU43" s="1013"/>
      <c r="CV43" s="1013"/>
      <c r="CW43" s="1013"/>
      <c r="CX43" s="1013"/>
      <c r="CY43" s="1014"/>
      <c r="CZ43" s="1003">
        <v>0.3</v>
      </c>
      <c r="DA43" s="1015"/>
      <c r="DB43" s="1015"/>
      <c r="DC43" s="1016"/>
      <c r="DD43" s="1006">
        <v>116774</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4690905</v>
      </c>
      <c r="CS44" s="1001"/>
      <c r="CT44" s="1001"/>
      <c r="CU44" s="1001"/>
      <c r="CV44" s="1001"/>
      <c r="CW44" s="1001"/>
      <c r="CX44" s="1001"/>
      <c r="CY44" s="1002"/>
      <c r="CZ44" s="1003">
        <v>11.6</v>
      </c>
      <c r="DA44" s="1004"/>
      <c r="DB44" s="1004"/>
      <c r="DC44" s="1005"/>
      <c r="DD44" s="1006">
        <v>1508417</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1844993</v>
      </c>
      <c r="CS45" s="1013"/>
      <c r="CT45" s="1013"/>
      <c r="CU45" s="1013"/>
      <c r="CV45" s="1013"/>
      <c r="CW45" s="1013"/>
      <c r="CX45" s="1013"/>
      <c r="CY45" s="1014"/>
      <c r="CZ45" s="1003">
        <v>4.5999999999999996</v>
      </c>
      <c r="DA45" s="1015"/>
      <c r="DB45" s="1015"/>
      <c r="DC45" s="1016"/>
      <c r="DD45" s="1006">
        <v>282192</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348</v>
      </c>
      <c r="CG46" s="998"/>
      <c r="CH46" s="998"/>
      <c r="CI46" s="998"/>
      <c r="CJ46" s="998"/>
      <c r="CK46" s="998"/>
      <c r="CL46" s="998"/>
      <c r="CM46" s="998"/>
      <c r="CN46" s="998"/>
      <c r="CO46" s="998"/>
      <c r="CP46" s="998"/>
      <c r="CQ46" s="999"/>
      <c r="CR46" s="1000">
        <v>2834276</v>
      </c>
      <c r="CS46" s="1001"/>
      <c r="CT46" s="1001"/>
      <c r="CU46" s="1001"/>
      <c r="CV46" s="1001"/>
      <c r="CW46" s="1001"/>
      <c r="CX46" s="1001"/>
      <c r="CY46" s="1002"/>
      <c r="CZ46" s="1003">
        <v>7</v>
      </c>
      <c r="DA46" s="1004"/>
      <c r="DB46" s="1004"/>
      <c r="DC46" s="1005"/>
      <c r="DD46" s="1006">
        <v>1214589</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349</v>
      </c>
      <c r="CG47" s="998"/>
      <c r="CH47" s="998"/>
      <c r="CI47" s="998"/>
      <c r="CJ47" s="998"/>
      <c r="CK47" s="998"/>
      <c r="CL47" s="998"/>
      <c r="CM47" s="998"/>
      <c r="CN47" s="998"/>
      <c r="CO47" s="998"/>
      <c r="CP47" s="998"/>
      <c r="CQ47" s="999"/>
      <c r="CR47" s="1000" t="s">
        <v>122</v>
      </c>
      <c r="CS47" s="1013"/>
      <c r="CT47" s="1013"/>
      <c r="CU47" s="1013"/>
      <c r="CV47" s="1013"/>
      <c r="CW47" s="1013"/>
      <c r="CX47" s="1013"/>
      <c r="CY47" s="1014"/>
      <c r="CZ47" s="1003" t="s">
        <v>122</v>
      </c>
      <c r="DA47" s="1015"/>
      <c r="DB47" s="1015"/>
      <c r="DC47" s="1016"/>
      <c r="DD47" s="1006" t="s">
        <v>122</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8" x14ac:dyDescent="0.2">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351</v>
      </c>
      <c r="CE49" s="982"/>
      <c r="CF49" s="982"/>
      <c r="CG49" s="982"/>
      <c r="CH49" s="982"/>
      <c r="CI49" s="982"/>
      <c r="CJ49" s="982"/>
      <c r="CK49" s="982"/>
      <c r="CL49" s="982"/>
      <c r="CM49" s="982"/>
      <c r="CN49" s="982"/>
      <c r="CO49" s="982"/>
      <c r="CP49" s="982"/>
      <c r="CQ49" s="983"/>
      <c r="CR49" s="984">
        <v>40277640</v>
      </c>
      <c r="CS49" s="985"/>
      <c r="CT49" s="985"/>
      <c r="CU49" s="985"/>
      <c r="CV49" s="985"/>
      <c r="CW49" s="985"/>
      <c r="CX49" s="985"/>
      <c r="CY49" s="986"/>
      <c r="CZ49" s="987">
        <v>100</v>
      </c>
      <c r="DA49" s="988"/>
      <c r="DB49" s="988"/>
      <c r="DC49" s="989"/>
      <c r="DD49" s="990">
        <v>28449990</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ZiwtE26WIaWsaEqY+NceznstFGYE+s5JojOAKJ90JaEo9GRheFn/e2WuI3mk60UQ6zBHgtOtJVs1dsNIBkhP4Q==" saltValue="asQ5+Ax4mw2STcljIII9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E13" sqref="BE1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374</v>
      </c>
      <c r="C7" s="678"/>
      <c r="D7" s="678"/>
      <c r="E7" s="678"/>
      <c r="F7" s="678"/>
      <c r="G7" s="678"/>
      <c r="H7" s="678"/>
      <c r="I7" s="678"/>
      <c r="J7" s="678"/>
      <c r="K7" s="678"/>
      <c r="L7" s="678"/>
      <c r="M7" s="678"/>
      <c r="N7" s="678"/>
      <c r="O7" s="678"/>
      <c r="P7" s="679"/>
      <c r="Q7" s="732">
        <v>43389</v>
      </c>
      <c r="R7" s="733"/>
      <c r="S7" s="733"/>
      <c r="T7" s="733"/>
      <c r="U7" s="733"/>
      <c r="V7" s="733">
        <v>40269</v>
      </c>
      <c r="W7" s="733"/>
      <c r="X7" s="733"/>
      <c r="Y7" s="733"/>
      <c r="Z7" s="733"/>
      <c r="AA7" s="733">
        <v>3119</v>
      </c>
      <c r="AB7" s="733"/>
      <c r="AC7" s="733"/>
      <c r="AD7" s="733"/>
      <c r="AE7" s="734"/>
      <c r="AF7" s="735">
        <v>2822</v>
      </c>
      <c r="AG7" s="736"/>
      <c r="AH7" s="736"/>
      <c r="AI7" s="736"/>
      <c r="AJ7" s="737"/>
      <c r="AK7" s="738">
        <v>66</v>
      </c>
      <c r="AL7" s="739"/>
      <c r="AM7" s="739"/>
      <c r="AN7" s="739"/>
      <c r="AO7" s="739"/>
      <c r="AP7" s="739">
        <v>19761</v>
      </c>
      <c r="AQ7" s="739"/>
      <c r="AR7" s="739"/>
      <c r="AS7" s="739"/>
      <c r="AT7" s="739"/>
      <c r="AU7" s="740" t="s">
        <v>553</v>
      </c>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548</v>
      </c>
      <c r="BT7" s="730"/>
      <c r="BU7" s="730"/>
      <c r="BV7" s="730"/>
      <c r="BW7" s="730"/>
      <c r="BX7" s="730"/>
      <c r="BY7" s="730"/>
      <c r="BZ7" s="730"/>
      <c r="CA7" s="730"/>
      <c r="CB7" s="730"/>
      <c r="CC7" s="730"/>
      <c r="CD7" s="730"/>
      <c r="CE7" s="730"/>
      <c r="CF7" s="730"/>
      <c r="CG7" s="742"/>
      <c r="CH7" s="726">
        <v>-5</v>
      </c>
      <c r="CI7" s="727"/>
      <c r="CJ7" s="727"/>
      <c r="CK7" s="727"/>
      <c r="CL7" s="728"/>
      <c r="CM7" s="726">
        <v>203</v>
      </c>
      <c r="CN7" s="727"/>
      <c r="CO7" s="727"/>
      <c r="CP7" s="727"/>
      <c r="CQ7" s="728"/>
      <c r="CR7" s="726">
        <v>106</v>
      </c>
      <c r="CS7" s="727"/>
      <c r="CT7" s="727"/>
      <c r="CU7" s="727"/>
      <c r="CV7" s="728"/>
      <c r="CW7" s="726">
        <v>51</v>
      </c>
      <c r="CX7" s="727"/>
      <c r="CY7" s="727"/>
      <c r="CZ7" s="727"/>
      <c r="DA7" s="728"/>
      <c r="DB7" s="726" t="s">
        <v>552</v>
      </c>
      <c r="DC7" s="727"/>
      <c r="DD7" s="727"/>
      <c r="DE7" s="727"/>
      <c r="DF7" s="728"/>
      <c r="DG7" s="726" t="s">
        <v>552</v>
      </c>
      <c r="DH7" s="727"/>
      <c r="DI7" s="727"/>
      <c r="DJ7" s="727"/>
      <c r="DK7" s="728"/>
      <c r="DL7" s="726" t="s">
        <v>552</v>
      </c>
      <c r="DM7" s="727"/>
      <c r="DN7" s="727"/>
      <c r="DO7" s="727"/>
      <c r="DP7" s="728"/>
      <c r="DQ7" s="726" t="s">
        <v>552</v>
      </c>
      <c r="DR7" s="727"/>
      <c r="DS7" s="727"/>
      <c r="DT7" s="727"/>
      <c r="DU7" s="728"/>
      <c r="DV7" s="729" t="s">
        <v>552</v>
      </c>
      <c r="DW7" s="730"/>
      <c r="DX7" s="730"/>
      <c r="DY7" s="730"/>
      <c r="DZ7" s="731"/>
      <c r="EA7" s="217"/>
    </row>
    <row r="8" spans="1:131" s="218" customFormat="1" ht="26.25" customHeight="1" x14ac:dyDescent="0.2">
      <c r="A8" s="221">
        <v>2</v>
      </c>
      <c r="B8" s="660" t="s">
        <v>375</v>
      </c>
      <c r="C8" s="661"/>
      <c r="D8" s="661"/>
      <c r="E8" s="661"/>
      <c r="F8" s="661"/>
      <c r="G8" s="661"/>
      <c r="H8" s="661"/>
      <c r="I8" s="661"/>
      <c r="J8" s="661"/>
      <c r="K8" s="661"/>
      <c r="L8" s="661"/>
      <c r="M8" s="661"/>
      <c r="N8" s="661"/>
      <c r="O8" s="661"/>
      <c r="P8" s="662"/>
      <c r="Q8" s="668">
        <v>213</v>
      </c>
      <c r="R8" s="669"/>
      <c r="S8" s="669"/>
      <c r="T8" s="669"/>
      <c r="U8" s="669"/>
      <c r="V8" s="669">
        <v>159</v>
      </c>
      <c r="W8" s="669"/>
      <c r="X8" s="669"/>
      <c r="Y8" s="669"/>
      <c r="Z8" s="669"/>
      <c r="AA8" s="669">
        <v>54</v>
      </c>
      <c r="AB8" s="669"/>
      <c r="AC8" s="669"/>
      <c r="AD8" s="669"/>
      <c r="AE8" s="670"/>
      <c r="AF8" s="665">
        <v>54</v>
      </c>
      <c r="AG8" s="666"/>
      <c r="AH8" s="666"/>
      <c r="AI8" s="666"/>
      <c r="AJ8" s="667"/>
      <c r="AK8" s="710" t="s">
        <v>552</v>
      </c>
      <c r="AL8" s="711"/>
      <c r="AM8" s="711"/>
      <c r="AN8" s="711"/>
      <c r="AO8" s="711"/>
      <c r="AP8" s="711" t="s">
        <v>552</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t="s">
        <v>549</v>
      </c>
      <c r="BT8" s="623"/>
      <c r="BU8" s="623"/>
      <c r="BV8" s="623"/>
      <c r="BW8" s="623"/>
      <c r="BX8" s="623"/>
      <c r="BY8" s="623"/>
      <c r="BZ8" s="623"/>
      <c r="CA8" s="623"/>
      <c r="CB8" s="623"/>
      <c r="CC8" s="623"/>
      <c r="CD8" s="623"/>
      <c r="CE8" s="623"/>
      <c r="CF8" s="623"/>
      <c r="CG8" s="644"/>
      <c r="CH8" s="619">
        <v>-22</v>
      </c>
      <c r="CI8" s="620"/>
      <c r="CJ8" s="620"/>
      <c r="CK8" s="620"/>
      <c r="CL8" s="621"/>
      <c r="CM8" s="619">
        <v>115</v>
      </c>
      <c r="CN8" s="620"/>
      <c r="CO8" s="620"/>
      <c r="CP8" s="620"/>
      <c r="CQ8" s="621"/>
      <c r="CR8" s="619">
        <v>100</v>
      </c>
      <c r="CS8" s="620"/>
      <c r="CT8" s="620"/>
      <c r="CU8" s="620"/>
      <c r="CV8" s="621"/>
      <c r="CW8" s="619" t="s">
        <v>552</v>
      </c>
      <c r="CX8" s="620"/>
      <c r="CY8" s="620"/>
      <c r="CZ8" s="620"/>
      <c r="DA8" s="621"/>
      <c r="DB8" s="619" t="s">
        <v>552</v>
      </c>
      <c r="DC8" s="620"/>
      <c r="DD8" s="620"/>
      <c r="DE8" s="620"/>
      <c r="DF8" s="621"/>
      <c r="DG8" s="619" t="s">
        <v>552</v>
      </c>
      <c r="DH8" s="620"/>
      <c r="DI8" s="620"/>
      <c r="DJ8" s="620"/>
      <c r="DK8" s="621"/>
      <c r="DL8" s="619" t="s">
        <v>552</v>
      </c>
      <c r="DM8" s="620"/>
      <c r="DN8" s="620"/>
      <c r="DO8" s="620"/>
      <c r="DP8" s="621"/>
      <c r="DQ8" s="619" t="s">
        <v>552</v>
      </c>
      <c r="DR8" s="620"/>
      <c r="DS8" s="620"/>
      <c r="DT8" s="620"/>
      <c r="DU8" s="621"/>
      <c r="DV8" s="622" t="s">
        <v>552</v>
      </c>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550</v>
      </c>
      <c r="BT9" s="623"/>
      <c r="BU9" s="623"/>
      <c r="BV9" s="623"/>
      <c r="BW9" s="623"/>
      <c r="BX9" s="623"/>
      <c r="BY9" s="623"/>
      <c r="BZ9" s="623"/>
      <c r="CA9" s="623"/>
      <c r="CB9" s="623"/>
      <c r="CC9" s="623"/>
      <c r="CD9" s="623"/>
      <c r="CE9" s="623"/>
      <c r="CF9" s="623"/>
      <c r="CG9" s="644"/>
      <c r="CH9" s="619">
        <v>2</v>
      </c>
      <c r="CI9" s="620"/>
      <c r="CJ9" s="620"/>
      <c r="CK9" s="620"/>
      <c r="CL9" s="621"/>
      <c r="CM9" s="619">
        <v>1311</v>
      </c>
      <c r="CN9" s="620"/>
      <c r="CO9" s="620"/>
      <c r="CP9" s="620"/>
      <c r="CQ9" s="621"/>
      <c r="CR9" s="619">
        <v>5</v>
      </c>
      <c r="CS9" s="620"/>
      <c r="CT9" s="620"/>
      <c r="CU9" s="620"/>
      <c r="CV9" s="621"/>
      <c r="CW9" s="619" t="s">
        <v>552</v>
      </c>
      <c r="CX9" s="620"/>
      <c r="CY9" s="620"/>
      <c r="CZ9" s="620"/>
      <c r="DA9" s="621"/>
      <c r="DB9" s="619" t="s">
        <v>552</v>
      </c>
      <c r="DC9" s="620"/>
      <c r="DD9" s="620"/>
      <c r="DE9" s="620"/>
      <c r="DF9" s="621"/>
      <c r="DG9" s="619" t="s">
        <v>552</v>
      </c>
      <c r="DH9" s="620"/>
      <c r="DI9" s="620"/>
      <c r="DJ9" s="620"/>
      <c r="DK9" s="621"/>
      <c r="DL9" s="619" t="s">
        <v>552</v>
      </c>
      <c r="DM9" s="620"/>
      <c r="DN9" s="620"/>
      <c r="DO9" s="620"/>
      <c r="DP9" s="621"/>
      <c r="DQ9" s="619" t="s">
        <v>552</v>
      </c>
      <c r="DR9" s="620"/>
      <c r="DS9" s="620"/>
      <c r="DT9" s="620"/>
      <c r="DU9" s="621"/>
      <c r="DV9" s="622" t="s">
        <v>552</v>
      </c>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t="s">
        <v>551</v>
      </c>
      <c r="BT10" s="623"/>
      <c r="BU10" s="623"/>
      <c r="BV10" s="623"/>
      <c r="BW10" s="623"/>
      <c r="BX10" s="623"/>
      <c r="BY10" s="623"/>
      <c r="BZ10" s="623"/>
      <c r="CA10" s="623"/>
      <c r="CB10" s="623"/>
      <c r="CC10" s="623"/>
      <c r="CD10" s="623"/>
      <c r="CE10" s="623"/>
      <c r="CF10" s="623"/>
      <c r="CG10" s="644"/>
      <c r="CH10" s="619">
        <v>5</v>
      </c>
      <c r="CI10" s="620"/>
      <c r="CJ10" s="620"/>
      <c r="CK10" s="620"/>
      <c r="CL10" s="621"/>
      <c r="CM10" s="619">
        <v>115</v>
      </c>
      <c r="CN10" s="620"/>
      <c r="CO10" s="620"/>
      <c r="CP10" s="620"/>
      <c r="CQ10" s="621"/>
      <c r="CR10" s="619">
        <v>10</v>
      </c>
      <c r="CS10" s="620"/>
      <c r="CT10" s="620"/>
      <c r="CU10" s="620"/>
      <c r="CV10" s="621"/>
      <c r="CW10" s="619" t="s">
        <v>552</v>
      </c>
      <c r="CX10" s="620"/>
      <c r="CY10" s="620"/>
      <c r="CZ10" s="620"/>
      <c r="DA10" s="621"/>
      <c r="DB10" s="619" t="s">
        <v>552</v>
      </c>
      <c r="DC10" s="620"/>
      <c r="DD10" s="620"/>
      <c r="DE10" s="620"/>
      <c r="DF10" s="621"/>
      <c r="DG10" s="619" t="s">
        <v>552</v>
      </c>
      <c r="DH10" s="620"/>
      <c r="DI10" s="620"/>
      <c r="DJ10" s="620"/>
      <c r="DK10" s="621"/>
      <c r="DL10" s="619" t="s">
        <v>552</v>
      </c>
      <c r="DM10" s="620"/>
      <c r="DN10" s="620"/>
      <c r="DO10" s="620"/>
      <c r="DP10" s="621"/>
      <c r="DQ10" s="619" t="s">
        <v>552</v>
      </c>
      <c r="DR10" s="620"/>
      <c r="DS10" s="620"/>
      <c r="DT10" s="620"/>
      <c r="DU10" s="621"/>
      <c r="DV10" s="622" t="s">
        <v>552</v>
      </c>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t="s">
        <v>565</v>
      </c>
      <c r="BT11" s="623"/>
      <c r="BU11" s="623"/>
      <c r="BV11" s="623"/>
      <c r="BW11" s="623"/>
      <c r="BX11" s="623"/>
      <c r="BY11" s="623"/>
      <c r="BZ11" s="623"/>
      <c r="CA11" s="623"/>
      <c r="CB11" s="623"/>
      <c r="CC11" s="623"/>
      <c r="CD11" s="623"/>
      <c r="CE11" s="623"/>
      <c r="CF11" s="623"/>
      <c r="CG11" s="644"/>
      <c r="CH11" s="619">
        <v>-1</v>
      </c>
      <c r="CI11" s="620"/>
      <c r="CJ11" s="620"/>
      <c r="CK11" s="620"/>
      <c r="CL11" s="621"/>
      <c r="CM11" s="619">
        <v>4</v>
      </c>
      <c r="CN11" s="620"/>
      <c r="CO11" s="620"/>
      <c r="CP11" s="620"/>
      <c r="CQ11" s="621"/>
      <c r="CR11" s="619">
        <v>5</v>
      </c>
      <c r="CS11" s="620"/>
      <c r="CT11" s="620"/>
      <c r="CU11" s="620"/>
      <c r="CV11" s="621"/>
      <c r="CW11" s="619" t="s">
        <v>552</v>
      </c>
      <c r="CX11" s="620"/>
      <c r="CY11" s="620"/>
      <c r="CZ11" s="620"/>
      <c r="DA11" s="621"/>
      <c r="DB11" s="619" t="s">
        <v>552</v>
      </c>
      <c r="DC11" s="620"/>
      <c r="DD11" s="620"/>
      <c r="DE11" s="620"/>
      <c r="DF11" s="621"/>
      <c r="DG11" s="619" t="s">
        <v>552</v>
      </c>
      <c r="DH11" s="620"/>
      <c r="DI11" s="620"/>
      <c r="DJ11" s="620"/>
      <c r="DK11" s="621"/>
      <c r="DL11" s="619" t="s">
        <v>552</v>
      </c>
      <c r="DM11" s="620"/>
      <c r="DN11" s="620"/>
      <c r="DO11" s="620"/>
      <c r="DP11" s="621"/>
      <c r="DQ11" s="619" t="s">
        <v>552</v>
      </c>
      <c r="DR11" s="620"/>
      <c r="DS11" s="620"/>
      <c r="DT11" s="620"/>
      <c r="DU11" s="621"/>
      <c r="DV11" s="622" t="s">
        <v>552</v>
      </c>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377</v>
      </c>
      <c r="B23" s="567" t="s">
        <v>378</v>
      </c>
      <c r="C23" s="568"/>
      <c r="D23" s="568"/>
      <c r="E23" s="568"/>
      <c r="F23" s="568"/>
      <c r="G23" s="568"/>
      <c r="H23" s="568"/>
      <c r="I23" s="568"/>
      <c r="J23" s="568"/>
      <c r="K23" s="568"/>
      <c r="L23" s="568"/>
      <c r="M23" s="568"/>
      <c r="N23" s="568"/>
      <c r="O23" s="568"/>
      <c r="P23" s="578"/>
      <c r="Q23" s="697">
        <v>43467</v>
      </c>
      <c r="R23" s="691"/>
      <c r="S23" s="691"/>
      <c r="T23" s="691"/>
      <c r="U23" s="691"/>
      <c r="V23" s="691">
        <v>40294</v>
      </c>
      <c r="W23" s="691"/>
      <c r="X23" s="691"/>
      <c r="Y23" s="691"/>
      <c r="Z23" s="691"/>
      <c r="AA23" s="691">
        <v>3173</v>
      </c>
      <c r="AB23" s="691"/>
      <c r="AC23" s="691"/>
      <c r="AD23" s="691"/>
      <c r="AE23" s="698"/>
      <c r="AF23" s="699">
        <v>2876</v>
      </c>
      <c r="AG23" s="691"/>
      <c r="AH23" s="691"/>
      <c r="AI23" s="691"/>
      <c r="AJ23" s="700"/>
      <c r="AK23" s="701"/>
      <c r="AL23" s="702"/>
      <c r="AM23" s="702"/>
      <c r="AN23" s="702"/>
      <c r="AO23" s="702"/>
      <c r="AP23" s="691">
        <v>19761</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357</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389</v>
      </c>
      <c r="C28" s="678"/>
      <c r="D28" s="678"/>
      <c r="E28" s="678"/>
      <c r="F28" s="678"/>
      <c r="G28" s="678"/>
      <c r="H28" s="678"/>
      <c r="I28" s="678"/>
      <c r="J28" s="678"/>
      <c r="K28" s="678"/>
      <c r="L28" s="678"/>
      <c r="M28" s="678"/>
      <c r="N28" s="678"/>
      <c r="O28" s="678"/>
      <c r="P28" s="679"/>
      <c r="Q28" s="680">
        <v>9316</v>
      </c>
      <c r="R28" s="681"/>
      <c r="S28" s="681"/>
      <c r="T28" s="681"/>
      <c r="U28" s="681"/>
      <c r="V28" s="681">
        <v>9222</v>
      </c>
      <c r="W28" s="681"/>
      <c r="X28" s="681"/>
      <c r="Y28" s="681"/>
      <c r="Z28" s="681"/>
      <c r="AA28" s="681">
        <v>94</v>
      </c>
      <c r="AB28" s="681"/>
      <c r="AC28" s="681"/>
      <c r="AD28" s="681"/>
      <c r="AE28" s="682"/>
      <c r="AF28" s="683">
        <v>94</v>
      </c>
      <c r="AG28" s="681"/>
      <c r="AH28" s="681"/>
      <c r="AI28" s="681"/>
      <c r="AJ28" s="684"/>
      <c r="AK28" s="672">
        <v>672</v>
      </c>
      <c r="AL28" s="673"/>
      <c r="AM28" s="673"/>
      <c r="AN28" s="673"/>
      <c r="AO28" s="673"/>
      <c r="AP28" s="673" t="s">
        <v>552</v>
      </c>
      <c r="AQ28" s="673"/>
      <c r="AR28" s="673"/>
      <c r="AS28" s="673"/>
      <c r="AT28" s="673"/>
      <c r="AU28" s="673" t="s">
        <v>552</v>
      </c>
      <c r="AV28" s="673"/>
      <c r="AW28" s="673"/>
      <c r="AX28" s="673"/>
      <c r="AY28" s="673"/>
      <c r="AZ28" s="674" t="s">
        <v>552</v>
      </c>
      <c r="BA28" s="674"/>
      <c r="BB28" s="674"/>
      <c r="BC28" s="674"/>
      <c r="BD28" s="674"/>
      <c r="BE28" s="675" t="s">
        <v>554</v>
      </c>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390</v>
      </c>
      <c r="C29" s="661"/>
      <c r="D29" s="661"/>
      <c r="E29" s="661"/>
      <c r="F29" s="661"/>
      <c r="G29" s="661"/>
      <c r="H29" s="661"/>
      <c r="I29" s="661"/>
      <c r="J29" s="661"/>
      <c r="K29" s="661"/>
      <c r="L29" s="661"/>
      <c r="M29" s="661"/>
      <c r="N29" s="661"/>
      <c r="O29" s="661"/>
      <c r="P29" s="662"/>
      <c r="Q29" s="668">
        <v>1801</v>
      </c>
      <c r="R29" s="669"/>
      <c r="S29" s="669"/>
      <c r="T29" s="669"/>
      <c r="U29" s="669"/>
      <c r="V29" s="669">
        <v>1793</v>
      </c>
      <c r="W29" s="669"/>
      <c r="X29" s="669"/>
      <c r="Y29" s="669"/>
      <c r="Z29" s="669"/>
      <c r="AA29" s="669">
        <v>7</v>
      </c>
      <c r="AB29" s="669"/>
      <c r="AC29" s="669"/>
      <c r="AD29" s="669"/>
      <c r="AE29" s="670"/>
      <c r="AF29" s="665">
        <v>7</v>
      </c>
      <c r="AG29" s="666"/>
      <c r="AH29" s="666"/>
      <c r="AI29" s="666"/>
      <c r="AJ29" s="667"/>
      <c r="AK29" s="610">
        <v>278</v>
      </c>
      <c r="AL29" s="601"/>
      <c r="AM29" s="601"/>
      <c r="AN29" s="601"/>
      <c r="AO29" s="601"/>
      <c r="AP29" s="601" t="s">
        <v>552</v>
      </c>
      <c r="AQ29" s="601"/>
      <c r="AR29" s="601"/>
      <c r="AS29" s="601"/>
      <c r="AT29" s="601"/>
      <c r="AU29" s="601" t="s">
        <v>552</v>
      </c>
      <c r="AV29" s="601"/>
      <c r="AW29" s="601"/>
      <c r="AX29" s="601"/>
      <c r="AY29" s="601"/>
      <c r="AZ29" s="671" t="s">
        <v>552</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391</v>
      </c>
      <c r="C30" s="661"/>
      <c r="D30" s="661"/>
      <c r="E30" s="661"/>
      <c r="F30" s="661"/>
      <c r="G30" s="661"/>
      <c r="H30" s="661"/>
      <c r="I30" s="661"/>
      <c r="J30" s="661"/>
      <c r="K30" s="661"/>
      <c r="L30" s="661"/>
      <c r="M30" s="661"/>
      <c r="N30" s="661"/>
      <c r="O30" s="661"/>
      <c r="P30" s="662"/>
      <c r="Q30" s="668">
        <v>8019</v>
      </c>
      <c r="R30" s="669"/>
      <c r="S30" s="669"/>
      <c r="T30" s="669"/>
      <c r="U30" s="669"/>
      <c r="V30" s="669">
        <v>7943</v>
      </c>
      <c r="W30" s="669"/>
      <c r="X30" s="669"/>
      <c r="Y30" s="669"/>
      <c r="Z30" s="669"/>
      <c r="AA30" s="669">
        <v>76</v>
      </c>
      <c r="AB30" s="669"/>
      <c r="AC30" s="669"/>
      <c r="AD30" s="669"/>
      <c r="AE30" s="670"/>
      <c r="AF30" s="665">
        <v>76</v>
      </c>
      <c r="AG30" s="666"/>
      <c r="AH30" s="666"/>
      <c r="AI30" s="666"/>
      <c r="AJ30" s="667"/>
      <c r="AK30" s="610">
        <v>1182</v>
      </c>
      <c r="AL30" s="601"/>
      <c r="AM30" s="601"/>
      <c r="AN30" s="601"/>
      <c r="AO30" s="601"/>
      <c r="AP30" s="601" t="s">
        <v>552</v>
      </c>
      <c r="AQ30" s="601"/>
      <c r="AR30" s="601"/>
      <c r="AS30" s="601"/>
      <c r="AT30" s="601"/>
      <c r="AU30" s="601" t="s">
        <v>552</v>
      </c>
      <c r="AV30" s="601"/>
      <c r="AW30" s="601"/>
      <c r="AX30" s="601"/>
      <c r="AY30" s="601"/>
      <c r="AZ30" s="671" t="s">
        <v>552</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t="s">
        <v>392</v>
      </c>
      <c r="C31" s="661"/>
      <c r="D31" s="661"/>
      <c r="E31" s="661"/>
      <c r="F31" s="661"/>
      <c r="G31" s="661"/>
      <c r="H31" s="661"/>
      <c r="I31" s="661"/>
      <c r="J31" s="661"/>
      <c r="K31" s="661"/>
      <c r="L31" s="661"/>
      <c r="M31" s="661"/>
      <c r="N31" s="661"/>
      <c r="O31" s="661"/>
      <c r="P31" s="662"/>
      <c r="Q31" s="668">
        <v>10</v>
      </c>
      <c r="R31" s="669"/>
      <c r="S31" s="669"/>
      <c r="T31" s="669"/>
      <c r="U31" s="669"/>
      <c r="V31" s="669">
        <v>8</v>
      </c>
      <c r="W31" s="669"/>
      <c r="X31" s="669"/>
      <c r="Y31" s="669"/>
      <c r="Z31" s="669"/>
      <c r="AA31" s="669">
        <v>2</v>
      </c>
      <c r="AB31" s="669"/>
      <c r="AC31" s="669"/>
      <c r="AD31" s="669"/>
      <c r="AE31" s="670"/>
      <c r="AF31" s="665">
        <v>2</v>
      </c>
      <c r="AG31" s="666"/>
      <c r="AH31" s="666"/>
      <c r="AI31" s="666"/>
      <c r="AJ31" s="667"/>
      <c r="AK31" s="610">
        <v>7</v>
      </c>
      <c r="AL31" s="601"/>
      <c r="AM31" s="601"/>
      <c r="AN31" s="601"/>
      <c r="AO31" s="601"/>
      <c r="AP31" s="601" t="s">
        <v>552</v>
      </c>
      <c r="AQ31" s="601"/>
      <c r="AR31" s="601"/>
      <c r="AS31" s="601"/>
      <c r="AT31" s="601"/>
      <c r="AU31" s="601" t="s">
        <v>552</v>
      </c>
      <c r="AV31" s="601"/>
      <c r="AW31" s="601"/>
      <c r="AX31" s="601"/>
      <c r="AY31" s="601"/>
      <c r="AZ31" s="671" t="s">
        <v>552</v>
      </c>
      <c r="BA31" s="671"/>
      <c r="BB31" s="671"/>
      <c r="BC31" s="671"/>
      <c r="BD31" s="671"/>
      <c r="BE31" s="602"/>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t="s">
        <v>393</v>
      </c>
      <c r="C32" s="661"/>
      <c r="D32" s="661"/>
      <c r="E32" s="661"/>
      <c r="F32" s="661"/>
      <c r="G32" s="661"/>
      <c r="H32" s="661"/>
      <c r="I32" s="661"/>
      <c r="J32" s="661"/>
      <c r="K32" s="661"/>
      <c r="L32" s="661"/>
      <c r="M32" s="661"/>
      <c r="N32" s="661"/>
      <c r="O32" s="661"/>
      <c r="P32" s="662"/>
      <c r="Q32" s="668">
        <v>2506</v>
      </c>
      <c r="R32" s="669"/>
      <c r="S32" s="669"/>
      <c r="T32" s="669"/>
      <c r="U32" s="669"/>
      <c r="V32" s="669">
        <v>2155</v>
      </c>
      <c r="W32" s="669"/>
      <c r="X32" s="669"/>
      <c r="Y32" s="669"/>
      <c r="Z32" s="669"/>
      <c r="AA32" s="669">
        <v>351</v>
      </c>
      <c r="AB32" s="669"/>
      <c r="AC32" s="669"/>
      <c r="AD32" s="669"/>
      <c r="AE32" s="670"/>
      <c r="AF32" s="665">
        <v>3498</v>
      </c>
      <c r="AG32" s="666"/>
      <c r="AH32" s="666"/>
      <c r="AI32" s="666"/>
      <c r="AJ32" s="667"/>
      <c r="AK32" s="610">
        <v>24</v>
      </c>
      <c r="AL32" s="601"/>
      <c r="AM32" s="601"/>
      <c r="AN32" s="601"/>
      <c r="AO32" s="601"/>
      <c r="AP32" s="601">
        <v>79</v>
      </c>
      <c r="AQ32" s="601"/>
      <c r="AR32" s="601"/>
      <c r="AS32" s="601"/>
      <c r="AT32" s="601"/>
      <c r="AU32" s="601">
        <v>36</v>
      </c>
      <c r="AV32" s="601"/>
      <c r="AW32" s="601"/>
      <c r="AX32" s="601"/>
      <c r="AY32" s="601"/>
      <c r="AZ32" s="671" t="s">
        <v>552</v>
      </c>
      <c r="BA32" s="671"/>
      <c r="BB32" s="671"/>
      <c r="BC32" s="671"/>
      <c r="BD32" s="671"/>
      <c r="BE32" s="602" t="s">
        <v>394</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t="s">
        <v>395</v>
      </c>
      <c r="C33" s="661"/>
      <c r="D33" s="661"/>
      <c r="E33" s="661"/>
      <c r="F33" s="661"/>
      <c r="G33" s="661"/>
      <c r="H33" s="661"/>
      <c r="I33" s="661"/>
      <c r="J33" s="661"/>
      <c r="K33" s="661"/>
      <c r="L33" s="661"/>
      <c r="M33" s="661"/>
      <c r="N33" s="661"/>
      <c r="O33" s="661"/>
      <c r="P33" s="662"/>
      <c r="Q33" s="668">
        <v>2817</v>
      </c>
      <c r="R33" s="669"/>
      <c r="S33" s="669"/>
      <c r="T33" s="669"/>
      <c r="U33" s="669"/>
      <c r="V33" s="669">
        <v>2489</v>
      </c>
      <c r="W33" s="669"/>
      <c r="X33" s="669"/>
      <c r="Y33" s="669"/>
      <c r="Z33" s="669"/>
      <c r="AA33" s="669">
        <v>329</v>
      </c>
      <c r="AB33" s="669"/>
      <c r="AC33" s="669"/>
      <c r="AD33" s="669"/>
      <c r="AE33" s="670"/>
      <c r="AF33" s="665">
        <v>925</v>
      </c>
      <c r="AG33" s="666"/>
      <c r="AH33" s="666"/>
      <c r="AI33" s="666"/>
      <c r="AJ33" s="667"/>
      <c r="AK33" s="610">
        <v>1282</v>
      </c>
      <c r="AL33" s="601"/>
      <c r="AM33" s="601"/>
      <c r="AN33" s="601"/>
      <c r="AO33" s="601"/>
      <c r="AP33" s="601">
        <v>8216</v>
      </c>
      <c r="AQ33" s="601"/>
      <c r="AR33" s="601"/>
      <c r="AS33" s="601"/>
      <c r="AT33" s="601"/>
      <c r="AU33" s="601">
        <v>6178</v>
      </c>
      <c r="AV33" s="601"/>
      <c r="AW33" s="601"/>
      <c r="AX33" s="601"/>
      <c r="AY33" s="601"/>
      <c r="AZ33" s="671" t="s">
        <v>552</v>
      </c>
      <c r="BA33" s="671"/>
      <c r="BB33" s="671"/>
      <c r="BC33" s="671"/>
      <c r="BD33" s="671"/>
      <c r="BE33" s="602" t="s">
        <v>394</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t="s">
        <v>396</v>
      </c>
      <c r="C34" s="661"/>
      <c r="D34" s="661"/>
      <c r="E34" s="661"/>
      <c r="F34" s="661"/>
      <c r="G34" s="661"/>
      <c r="H34" s="661"/>
      <c r="I34" s="661"/>
      <c r="J34" s="661"/>
      <c r="K34" s="661"/>
      <c r="L34" s="661"/>
      <c r="M34" s="661"/>
      <c r="N34" s="661"/>
      <c r="O34" s="661"/>
      <c r="P34" s="662"/>
      <c r="Q34" s="668">
        <v>1063</v>
      </c>
      <c r="R34" s="669"/>
      <c r="S34" s="669"/>
      <c r="T34" s="669"/>
      <c r="U34" s="669"/>
      <c r="V34" s="669">
        <v>1009</v>
      </c>
      <c r="W34" s="669"/>
      <c r="X34" s="669"/>
      <c r="Y34" s="669"/>
      <c r="Z34" s="669"/>
      <c r="AA34" s="669">
        <v>54</v>
      </c>
      <c r="AB34" s="669"/>
      <c r="AC34" s="669"/>
      <c r="AD34" s="669"/>
      <c r="AE34" s="670"/>
      <c r="AF34" s="665">
        <v>112</v>
      </c>
      <c r="AG34" s="666"/>
      <c r="AH34" s="666"/>
      <c r="AI34" s="666"/>
      <c r="AJ34" s="667"/>
      <c r="AK34" s="610">
        <v>100</v>
      </c>
      <c r="AL34" s="601"/>
      <c r="AM34" s="601"/>
      <c r="AN34" s="601"/>
      <c r="AO34" s="601"/>
      <c r="AP34" s="601">
        <v>2968</v>
      </c>
      <c r="AQ34" s="601"/>
      <c r="AR34" s="601"/>
      <c r="AS34" s="601"/>
      <c r="AT34" s="601"/>
      <c r="AU34" s="601" t="s">
        <v>552</v>
      </c>
      <c r="AV34" s="601"/>
      <c r="AW34" s="601"/>
      <c r="AX34" s="601"/>
      <c r="AY34" s="601"/>
      <c r="AZ34" s="671" t="s">
        <v>552</v>
      </c>
      <c r="BA34" s="671"/>
      <c r="BB34" s="671"/>
      <c r="BC34" s="671"/>
      <c r="BD34" s="671"/>
      <c r="BE34" s="602" t="s">
        <v>397</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377</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4715</v>
      </c>
      <c r="AG63" s="589"/>
      <c r="AH63" s="589"/>
      <c r="AI63" s="589"/>
      <c r="AJ63" s="652"/>
      <c r="AK63" s="653"/>
      <c r="AL63" s="593"/>
      <c r="AM63" s="593"/>
      <c r="AN63" s="593"/>
      <c r="AO63" s="593"/>
      <c r="AP63" s="589">
        <v>11263</v>
      </c>
      <c r="AQ63" s="589"/>
      <c r="AR63" s="589"/>
      <c r="AS63" s="589"/>
      <c r="AT63" s="589"/>
      <c r="AU63" s="589">
        <v>6214</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401</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402</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555</v>
      </c>
      <c r="C68" s="616"/>
      <c r="D68" s="616"/>
      <c r="E68" s="616"/>
      <c r="F68" s="616"/>
      <c r="G68" s="616"/>
      <c r="H68" s="616"/>
      <c r="I68" s="616"/>
      <c r="J68" s="616"/>
      <c r="K68" s="616"/>
      <c r="L68" s="616"/>
      <c r="M68" s="616"/>
      <c r="N68" s="616"/>
      <c r="O68" s="616"/>
      <c r="P68" s="617"/>
      <c r="Q68" s="618">
        <v>3800</v>
      </c>
      <c r="R68" s="612"/>
      <c r="S68" s="612"/>
      <c r="T68" s="612"/>
      <c r="U68" s="612"/>
      <c r="V68" s="612">
        <v>3719</v>
      </c>
      <c r="W68" s="612"/>
      <c r="X68" s="612"/>
      <c r="Y68" s="612"/>
      <c r="Z68" s="612"/>
      <c r="AA68" s="612">
        <v>81</v>
      </c>
      <c r="AB68" s="612"/>
      <c r="AC68" s="612"/>
      <c r="AD68" s="612"/>
      <c r="AE68" s="612"/>
      <c r="AF68" s="612">
        <v>81</v>
      </c>
      <c r="AG68" s="612"/>
      <c r="AH68" s="612"/>
      <c r="AI68" s="612"/>
      <c r="AJ68" s="612"/>
      <c r="AK68" s="612">
        <v>204</v>
      </c>
      <c r="AL68" s="612"/>
      <c r="AM68" s="612"/>
      <c r="AN68" s="612"/>
      <c r="AO68" s="612"/>
      <c r="AP68" s="612">
        <v>2703</v>
      </c>
      <c r="AQ68" s="612"/>
      <c r="AR68" s="612"/>
      <c r="AS68" s="612"/>
      <c r="AT68" s="612"/>
      <c r="AU68" s="612">
        <v>1218</v>
      </c>
      <c r="AV68" s="612"/>
      <c r="AW68" s="612"/>
      <c r="AX68" s="612"/>
      <c r="AY68" s="612"/>
      <c r="AZ68" s="613" t="s">
        <v>566</v>
      </c>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556</v>
      </c>
      <c r="C69" s="605"/>
      <c r="D69" s="605"/>
      <c r="E69" s="605"/>
      <c r="F69" s="605"/>
      <c r="G69" s="605"/>
      <c r="H69" s="605"/>
      <c r="I69" s="605"/>
      <c r="J69" s="605"/>
      <c r="K69" s="605"/>
      <c r="L69" s="605"/>
      <c r="M69" s="605"/>
      <c r="N69" s="605"/>
      <c r="O69" s="605"/>
      <c r="P69" s="606"/>
      <c r="Q69" s="607">
        <v>42</v>
      </c>
      <c r="R69" s="601"/>
      <c r="S69" s="601"/>
      <c r="T69" s="601"/>
      <c r="U69" s="601"/>
      <c r="V69" s="601">
        <v>37</v>
      </c>
      <c r="W69" s="601"/>
      <c r="X69" s="601"/>
      <c r="Y69" s="601"/>
      <c r="Z69" s="601"/>
      <c r="AA69" s="601">
        <v>5</v>
      </c>
      <c r="AB69" s="601"/>
      <c r="AC69" s="601"/>
      <c r="AD69" s="601"/>
      <c r="AE69" s="601"/>
      <c r="AF69" s="601">
        <v>5</v>
      </c>
      <c r="AG69" s="601"/>
      <c r="AH69" s="601"/>
      <c r="AI69" s="601"/>
      <c r="AJ69" s="601"/>
      <c r="AK69" s="601" t="s">
        <v>552</v>
      </c>
      <c r="AL69" s="601"/>
      <c r="AM69" s="601"/>
      <c r="AN69" s="601"/>
      <c r="AO69" s="601"/>
      <c r="AP69" s="601" t="s">
        <v>552</v>
      </c>
      <c r="AQ69" s="601"/>
      <c r="AR69" s="601"/>
      <c r="AS69" s="601"/>
      <c r="AT69" s="601"/>
      <c r="AU69" s="601" t="s">
        <v>552</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557</v>
      </c>
      <c r="C70" s="605"/>
      <c r="D70" s="605"/>
      <c r="E70" s="605"/>
      <c r="F70" s="605"/>
      <c r="G70" s="605"/>
      <c r="H70" s="605"/>
      <c r="I70" s="605"/>
      <c r="J70" s="605"/>
      <c r="K70" s="605"/>
      <c r="L70" s="605"/>
      <c r="M70" s="605"/>
      <c r="N70" s="605"/>
      <c r="O70" s="605"/>
      <c r="P70" s="606"/>
      <c r="Q70" s="607">
        <v>62</v>
      </c>
      <c r="R70" s="601"/>
      <c r="S70" s="601"/>
      <c r="T70" s="601"/>
      <c r="U70" s="601"/>
      <c r="V70" s="601">
        <v>58</v>
      </c>
      <c r="W70" s="601"/>
      <c r="X70" s="601"/>
      <c r="Y70" s="601"/>
      <c r="Z70" s="601"/>
      <c r="AA70" s="601">
        <v>4</v>
      </c>
      <c r="AB70" s="601"/>
      <c r="AC70" s="601"/>
      <c r="AD70" s="601"/>
      <c r="AE70" s="601"/>
      <c r="AF70" s="601">
        <v>4</v>
      </c>
      <c r="AG70" s="601"/>
      <c r="AH70" s="601"/>
      <c r="AI70" s="601"/>
      <c r="AJ70" s="601"/>
      <c r="AK70" s="601" t="s">
        <v>552</v>
      </c>
      <c r="AL70" s="601"/>
      <c r="AM70" s="601"/>
      <c r="AN70" s="601"/>
      <c r="AO70" s="601"/>
      <c r="AP70" s="601">
        <v>19</v>
      </c>
      <c r="AQ70" s="601"/>
      <c r="AR70" s="601"/>
      <c r="AS70" s="601"/>
      <c r="AT70" s="601"/>
      <c r="AU70" s="601" t="s">
        <v>552</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558</v>
      </c>
      <c r="C71" s="605"/>
      <c r="D71" s="605"/>
      <c r="E71" s="605"/>
      <c r="F71" s="605"/>
      <c r="G71" s="605"/>
      <c r="H71" s="605"/>
      <c r="I71" s="605"/>
      <c r="J71" s="605"/>
      <c r="K71" s="605"/>
      <c r="L71" s="605"/>
      <c r="M71" s="605"/>
      <c r="N71" s="605"/>
      <c r="O71" s="605"/>
      <c r="P71" s="606"/>
      <c r="Q71" s="607">
        <v>65</v>
      </c>
      <c r="R71" s="601"/>
      <c r="S71" s="601"/>
      <c r="T71" s="601"/>
      <c r="U71" s="601"/>
      <c r="V71" s="601">
        <v>60</v>
      </c>
      <c r="W71" s="601"/>
      <c r="X71" s="601"/>
      <c r="Y71" s="601"/>
      <c r="Z71" s="601"/>
      <c r="AA71" s="601">
        <v>5</v>
      </c>
      <c r="AB71" s="601"/>
      <c r="AC71" s="601"/>
      <c r="AD71" s="601"/>
      <c r="AE71" s="601"/>
      <c r="AF71" s="601">
        <v>5</v>
      </c>
      <c r="AG71" s="601"/>
      <c r="AH71" s="601"/>
      <c r="AI71" s="601"/>
      <c r="AJ71" s="601"/>
      <c r="AK71" s="601" t="s">
        <v>552</v>
      </c>
      <c r="AL71" s="601"/>
      <c r="AM71" s="601"/>
      <c r="AN71" s="601"/>
      <c r="AO71" s="601"/>
      <c r="AP71" s="601" t="s">
        <v>552</v>
      </c>
      <c r="AQ71" s="601"/>
      <c r="AR71" s="601"/>
      <c r="AS71" s="601"/>
      <c r="AT71" s="601"/>
      <c r="AU71" s="601" t="s">
        <v>552</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559</v>
      </c>
      <c r="C72" s="605"/>
      <c r="D72" s="605"/>
      <c r="E72" s="605"/>
      <c r="F72" s="605"/>
      <c r="G72" s="605"/>
      <c r="H72" s="605"/>
      <c r="I72" s="605"/>
      <c r="J72" s="605"/>
      <c r="K72" s="605"/>
      <c r="L72" s="605"/>
      <c r="M72" s="605"/>
      <c r="N72" s="605"/>
      <c r="O72" s="605"/>
      <c r="P72" s="606"/>
      <c r="Q72" s="607">
        <v>7912</v>
      </c>
      <c r="R72" s="601"/>
      <c r="S72" s="601"/>
      <c r="T72" s="601"/>
      <c r="U72" s="601"/>
      <c r="V72" s="601">
        <v>7612</v>
      </c>
      <c r="W72" s="601"/>
      <c r="X72" s="601"/>
      <c r="Y72" s="601"/>
      <c r="Z72" s="601"/>
      <c r="AA72" s="601">
        <v>300</v>
      </c>
      <c r="AB72" s="601"/>
      <c r="AC72" s="601"/>
      <c r="AD72" s="601"/>
      <c r="AE72" s="601"/>
      <c r="AF72" s="601">
        <v>300</v>
      </c>
      <c r="AG72" s="601"/>
      <c r="AH72" s="601"/>
      <c r="AI72" s="601"/>
      <c r="AJ72" s="601"/>
      <c r="AK72" s="601" t="s">
        <v>552</v>
      </c>
      <c r="AL72" s="601"/>
      <c r="AM72" s="601"/>
      <c r="AN72" s="601"/>
      <c r="AO72" s="601"/>
      <c r="AP72" s="601" t="s">
        <v>552</v>
      </c>
      <c r="AQ72" s="601"/>
      <c r="AR72" s="601"/>
      <c r="AS72" s="601"/>
      <c r="AT72" s="601"/>
      <c r="AU72" s="601" t="s">
        <v>552</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t="s">
        <v>560</v>
      </c>
      <c r="C73" s="605"/>
      <c r="D73" s="605"/>
      <c r="E73" s="605"/>
      <c r="F73" s="605"/>
      <c r="G73" s="605"/>
      <c r="H73" s="605"/>
      <c r="I73" s="605"/>
      <c r="J73" s="605"/>
      <c r="K73" s="605"/>
      <c r="L73" s="605"/>
      <c r="M73" s="605"/>
      <c r="N73" s="605"/>
      <c r="O73" s="605"/>
      <c r="P73" s="606"/>
      <c r="Q73" s="607">
        <v>3140</v>
      </c>
      <c r="R73" s="601"/>
      <c r="S73" s="601"/>
      <c r="T73" s="601"/>
      <c r="U73" s="601"/>
      <c r="V73" s="601">
        <v>3089</v>
      </c>
      <c r="W73" s="601"/>
      <c r="X73" s="601"/>
      <c r="Y73" s="601"/>
      <c r="Z73" s="601"/>
      <c r="AA73" s="601">
        <v>51</v>
      </c>
      <c r="AB73" s="601"/>
      <c r="AC73" s="601"/>
      <c r="AD73" s="601"/>
      <c r="AE73" s="601"/>
      <c r="AF73" s="601">
        <v>51</v>
      </c>
      <c r="AG73" s="601"/>
      <c r="AH73" s="601"/>
      <c r="AI73" s="601"/>
      <c r="AJ73" s="601"/>
      <c r="AK73" s="601" t="s">
        <v>552</v>
      </c>
      <c r="AL73" s="601"/>
      <c r="AM73" s="601"/>
      <c r="AN73" s="601"/>
      <c r="AO73" s="601"/>
      <c r="AP73" s="601">
        <v>925</v>
      </c>
      <c r="AQ73" s="601"/>
      <c r="AR73" s="601"/>
      <c r="AS73" s="601"/>
      <c r="AT73" s="601"/>
      <c r="AU73" s="601">
        <v>319</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t="s">
        <v>561</v>
      </c>
      <c r="C74" s="605"/>
      <c r="D74" s="605"/>
      <c r="E74" s="605"/>
      <c r="F74" s="605"/>
      <c r="G74" s="605"/>
      <c r="H74" s="605"/>
      <c r="I74" s="605"/>
      <c r="J74" s="605"/>
      <c r="K74" s="605"/>
      <c r="L74" s="605"/>
      <c r="M74" s="605"/>
      <c r="N74" s="605"/>
      <c r="O74" s="605"/>
      <c r="P74" s="606"/>
      <c r="Q74" s="607">
        <v>310</v>
      </c>
      <c r="R74" s="601"/>
      <c r="S74" s="601"/>
      <c r="T74" s="601"/>
      <c r="U74" s="601"/>
      <c r="V74" s="601">
        <v>281</v>
      </c>
      <c r="W74" s="601"/>
      <c r="X74" s="601"/>
      <c r="Y74" s="601"/>
      <c r="Z74" s="601"/>
      <c r="AA74" s="601">
        <v>29</v>
      </c>
      <c r="AB74" s="601"/>
      <c r="AC74" s="601"/>
      <c r="AD74" s="601"/>
      <c r="AE74" s="601"/>
      <c r="AF74" s="601">
        <v>29</v>
      </c>
      <c r="AG74" s="601"/>
      <c r="AH74" s="601"/>
      <c r="AI74" s="601"/>
      <c r="AJ74" s="601"/>
      <c r="AK74" s="601" t="s">
        <v>552</v>
      </c>
      <c r="AL74" s="601"/>
      <c r="AM74" s="601"/>
      <c r="AN74" s="601"/>
      <c r="AO74" s="601"/>
      <c r="AP74" s="601" t="s">
        <v>552</v>
      </c>
      <c r="AQ74" s="601"/>
      <c r="AR74" s="601"/>
      <c r="AS74" s="601"/>
      <c r="AT74" s="601"/>
      <c r="AU74" s="601" t="s">
        <v>552</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t="s">
        <v>562</v>
      </c>
      <c r="C75" s="605"/>
      <c r="D75" s="605"/>
      <c r="E75" s="605"/>
      <c r="F75" s="605"/>
      <c r="G75" s="605"/>
      <c r="H75" s="605"/>
      <c r="I75" s="605"/>
      <c r="J75" s="605"/>
      <c r="K75" s="605"/>
      <c r="L75" s="605"/>
      <c r="M75" s="605"/>
      <c r="N75" s="605"/>
      <c r="O75" s="605"/>
      <c r="P75" s="606"/>
      <c r="Q75" s="608">
        <v>304668</v>
      </c>
      <c r="R75" s="609"/>
      <c r="S75" s="609"/>
      <c r="T75" s="609"/>
      <c r="U75" s="610"/>
      <c r="V75" s="611">
        <v>293091</v>
      </c>
      <c r="W75" s="609"/>
      <c r="X75" s="609"/>
      <c r="Y75" s="609"/>
      <c r="Z75" s="610"/>
      <c r="AA75" s="611">
        <v>11478</v>
      </c>
      <c r="AB75" s="609"/>
      <c r="AC75" s="609"/>
      <c r="AD75" s="609"/>
      <c r="AE75" s="610"/>
      <c r="AF75" s="611">
        <v>11478</v>
      </c>
      <c r="AG75" s="609"/>
      <c r="AH75" s="609"/>
      <c r="AI75" s="609"/>
      <c r="AJ75" s="610"/>
      <c r="AK75" s="611" t="s">
        <v>552</v>
      </c>
      <c r="AL75" s="609"/>
      <c r="AM75" s="609"/>
      <c r="AN75" s="609"/>
      <c r="AO75" s="610"/>
      <c r="AP75" s="611" t="s">
        <v>552</v>
      </c>
      <c r="AQ75" s="609"/>
      <c r="AR75" s="609"/>
      <c r="AS75" s="609"/>
      <c r="AT75" s="610"/>
      <c r="AU75" s="611" t="s">
        <v>552</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t="s">
        <v>563</v>
      </c>
      <c r="C76" s="605"/>
      <c r="D76" s="605"/>
      <c r="E76" s="605"/>
      <c r="F76" s="605"/>
      <c r="G76" s="605"/>
      <c r="H76" s="605"/>
      <c r="I76" s="605"/>
      <c r="J76" s="605"/>
      <c r="K76" s="605"/>
      <c r="L76" s="605"/>
      <c r="M76" s="605"/>
      <c r="N76" s="605"/>
      <c r="O76" s="605"/>
      <c r="P76" s="606"/>
      <c r="Q76" s="608">
        <v>38</v>
      </c>
      <c r="R76" s="609"/>
      <c r="S76" s="609"/>
      <c r="T76" s="609"/>
      <c r="U76" s="610"/>
      <c r="V76" s="611">
        <v>31</v>
      </c>
      <c r="W76" s="609"/>
      <c r="X76" s="609"/>
      <c r="Y76" s="609"/>
      <c r="Z76" s="610"/>
      <c r="AA76" s="611">
        <v>7</v>
      </c>
      <c r="AB76" s="609"/>
      <c r="AC76" s="609"/>
      <c r="AD76" s="609"/>
      <c r="AE76" s="610"/>
      <c r="AF76" s="611">
        <v>7</v>
      </c>
      <c r="AG76" s="609"/>
      <c r="AH76" s="609"/>
      <c r="AI76" s="609"/>
      <c r="AJ76" s="610"/>
      <c r="AK76" s="611" t="s">
        <v>552</v>
      </c>
      <c r="AL76" s="609"/>
      <c r="AM76" s="609"/>
      <c r="AN76" s="609"/>
      <c r="AO76" s="610"/>
      <c r="AP76" s="611" t="s">
        <v>552</v>
      </c>
      <c r="AQ76" s="609"/>
      <c r="AR76" s="609"/>
      <c r="AS76" s="609"/>
      <c r="AT76" s="610"/>
      <c r="AU76" s="611" t="s">
        <v>552</v>
      </c>
      <c r="AV76" s="609"/>
      <c r="AW76" s="609"/>
      <c r="AX76" s="609"/>
      <c r="AY76" s="610"/>
      <c r="AZ76" s="602" t="s">
        <v>564</v>
      </c>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377</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11960</v>
      </c>
      <c r="AG88" s="589"/>
      <c r="AH88" s="589"/>
      <c r="AI88" s="589"/>
      <c r="AJ88" s="589"/>
      <c r="AK88" s="593"/>
      <c r="AL88" s="593"/>
      <c r="AM88" s="593"/>
      <c r="AN88" s="593"/>
      <c r="AO88" s="593"/>
      <c r="AP88" s="589">
        <v>3647</v>
      </c>
      <c r="AQ88" s="589"/>
      <c r="AR88" s="589"/>
      <c r="AS88" s="589"/>
      <c r="AT88" s="589"/>
      <c r="AU88" s="589">
        <v>1537</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226</v>
      </c>
      <c r="CS102" s="583"/>
      <c r="CT102" s="583"/>
      <c r="CU102" s="583"/>
      <c r="CV102" s="584"/>
      <c r="CW102" s="582">
        <v>51</v>
      </c>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294</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294</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294</v>
      </c>
      <c r="DR109" s="526"/>
      <c r="DS109" s="526"/>
      <c r="DT109" s="526"/>
      <c r="DU109" s="527"/>
      <c r="DV109" s="528" t="s">
        <v>414</v>
      </c>
      <c r="DW109" s="526"/>
      <c r="DX109" s="526"/>
      <c r="DY109" s="526"/>
      <c r="DZ109" s="559"/>
    </row>
    <row r="110" spans="1:131" s="212" customFormat="1" ht="26.25" customHeight="1" x14ac:dyDescent="0.2">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2252511</v>
      </c>
      <c r="AB110" s="519"/>
      <c r="AC110" s="519"/>
      <c r="AD110" s="519"/>
      <c r="AE110" s="520"/>
      <c r="AF110" s="521">
        <v>2140397</v>
      </c>
      <c r="AG110" s="519"/>
      <c r="AH110" s="519"/>
      <c r="AI110" s="519"/>
      <c r="AJ110" s="520"/>
      <c r="AK110" s="521">
        <v>2004792</v>
      </c>
      <c r="AL110" s="519"/>
      <c r="AM110" s="519"/>
      <c r="AN110" s="519"/>
      <c r="AO110" s="520"/>
      <c r="AP110" s="522">
        <v>10.8</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20642567</v>
      </c>
      <c r="BR110" s="472"/>
      <c r="BS110" s="472"/>
      <c r="BT110" s="472"/>
      <c r="BU110" s="472"/>
      <c r="BV110" s="472">
        <v>19618549</v>
      </c>
      <c r="BW110" s="472"/>
      <c r="BX110" s="472"/>
      <c r="BY110" s="472"/>
      <c r="BZ110" s="472"/>
      <c r="CA110" s="472">
        <v>19760941</v>
      </c>
      <c r="CB110" s="472"/>
      <c r="CC110" s="472"/>
      <c r="CD110" s="472"/>
      <c r="CE110" s="472"/>
      <c r="CF110" s="496">
        <v>106</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v>409962</v>
      </c>
      <c r="BR111" s="447"/>
      <c r="BS111" s="447"/>
      <c r="BT111" s="447"/>
      <c r="BU111" s="447"/>
      <c r="BV111" s="447">
        <v>409962</v>
      </c>
      <c r="BW111" s="447"/>
      <c r="BX111" s="447"/>
      <c r="BY111" s="447"/>
      <c r="BZ111" s="447"/>
      <c r="CA111" s="447">
        <v>211754</v>
      </c>
      <c r="CB111" s="447"/>
      <c r="CC111" s="447"/>
      <c r="CD111" s="447"/>
      <c r="CE111" s="447"/>
      <c r="CF111" s="505">
        <v>1.1000000000000001</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8204479</v>
      </c>
      <c r="BR112" s="447"/>
      <c r="BS112" s="447"/>
      <c r="BT112" s="447"/>
      <c r="BU112" s="447"/>
      <c r="BV112" s="447">
        <v>7133156</v>
      </c>
      <c r="BW112" s="447"/>
      <c r="BX112" s="447"/>
      <c r="BY112" s="447"/>
      <c r="BZ112" s="447"/>
      <c r="CA112" s="447">
        <v>6214847</v>
      </c>
      <c r="CB112" s="447"/>
      <c r="CC112" s="447"/>
      <c r="CD112" s="447"/>
      <c r="CE112" s="447"/>
      <c r="CF112" s="505">
        <v>33.299999999999997</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1486066</v>
      </c>
      <c r="AB113" s="549"/>
      <c r="AC113" s="549"/>
      <c r="AD113" s="549"/>
      <c r="AE113" s="550"/>
      <c r="AF113" s="551">
        <v>1403209</v>
      </c>
      <c r="AG113" s="549"/>
      <c r="AH113" s="549"/>
      <c r="AI113" s="549"/>
      <c r="AJ113" s="550"/>
      <c r="AK113" s="551">
        <v>1156813</v>
      </c>
      <c r="AL113" s="549"/>
      <c r="AM113" s="549"/>
      <c r="AN113" s="549"/>
      <c r="AO113" s="550"/>
      <c r="AP113" s="552">
        <v>6.2</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v>1531982</v>
      </c>
      <c r="BR113" s="447"/>
      <c r="BS113" s="447"/>
      <c r="BT113" s="447"/>
      <c r="BU113" s="447"/>
      <c r="BV113" s="447">
        <v>1430229</v>
      </c>
      <c r="BW113" s="447"/>
      <c r="BX113" s="447"/>
      <c r="BY113" s="447"/>
      <c r="BZ113" s="447"/>
      <c r="CA113" s="447">
        <v>1536864</v>
      </c>
      <c r="CB113" s="447"/>
      <c r="CC113" s="447"/>
      <c r="CD113" s="447"/>
      <c r="CE113" s="447"/>
      <c r="CF113" s="505">
        <v>8.1999999999999993</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266460</v>
      </c>
      <c r="AB114" s="410"/>
      <c r="AC114" s="410"/>
      <c r="AD114" s="410"/>
      <c r="AE114" s="411"/>
      <c r="AF114" s="412">
        <v>281755</v>
      </c>
      <c r="AG114" s="410"/>
      <c r="AH114" s="410"/>
      <c r="AI114" s="410"/>
      <c r="AJ114" s="411"/>
      <c r="AK114" s="412">
        <v>302582</v>
      </c>
      <c r="AL114" s="410"/>
      <c r="AM114" s="410"/>
      <c r="AN114" s="410"/>
      <c r="AO114" s="411"/>
      <c r="AP114" s="454">
        <v>1.6</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t="s">
        <v>122</v>
      </c>
      <c r="BR114" s="447"/>
      <c r="BS114" s="447"/>
      <c r="BT114" s="447"/>
      <c r="BU114" s="447"/>
      <c r="BV114" s="447" t="s">
        <v>122</v>
      </c>
      <c r="BW114" s="447"/>
      <c r="BX114" s="447"/>
      <c r="BY114" s="447"/>
      <c r="BZ114" s="447"/>
      <c r="CA114" s="447" t="s">
        <v>122</v>
      </c>
      <c r="CB114" s="447"/>
      <c r="CC114" s="447"/>
      <c r="CD114" s="447"/>
      <c r="CE114" s="447"/>
      <c r="CF114" s="505" t="s">
        <v>122</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v>6</v>
      </c>
      <c r="BW115" s="447"/>
      <c r="BX115" s="447"/>
      <c r="BY115" s="447"/>
      <c r="BZ115" s="447"/>
      <c r="CA115" s="447" t="s">
        <v>122</v>
      </c>
      <c r="CB115" s="447"/>
      <c r="CC115" s="447"/>
      <c r="CD115" s="447"/>
      <c r="CE115" s="447"/>
      <c r="CF115" s="505" t="s">
        <v>122</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v>409962</v>
      </c>
      <c r="DH115" s="410"/>
      <c r="DI115" s="410"/>
      <c r="DJ115" s="410"/>
      <c r="DK115" s="411"/>
      <c r="DL115" s="412">
        <v>409962</v>
      </c>
      <c r="DM115" s="410"/>
      <c r="DN115" s="410"/>
      <c r="DO115" s="410"/>
      <c r="DP115" s="411"/>
      <c r="DQ115" s="412">
        <v>211754</v>
      </c>
      <c r="DR115" s="410"/>
      <c r="DS115" s="410"/>
      <c r="DT115" s="410"/>
      <c r="DU115" s="411"/>
      <c r="DV115" s="454">
        <v>1.1000000000000001</v>
      </c>
      <c r="DW115" s="455"/>
      <c r="DX115" s="455"/>
      <c r="DY115" s="455"/>
      <c r="DZ115" s="456"/>
    </row>
    <row r="116" spans="1:130" s="212" customFormat="1" ht="26.25" customHeight="1" x14ac:dyDescent="0.2">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4005037</v>
      </c>
      <c r="AB117" s="533"/>
      <c r="AC117" s="533"/>
      <c r="AD117" s="533"/>
      <c r="AE117" s="534"/>
      <c r="AF117" s="535">
        <v>3825361</v>
      </c>
      <c r="AG117" s="533"/>
      <c r="AH117" s="533"/>
      <c r="AI117" s="533"/>
      <c r="AJ117" s="534"/>
      <c r="AK117" s="535">
        <v>3464187</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294</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444</v>
      </c>
      <c r="BP119" s="508"/>
      <c r="BQ119" s="509">
        <v>30788990</v>
      </c>
      <c r="BR119" s="475"/>
      <c r="BS119" s="475"/>
      <c r="BT119" s="475"/>
      <c r="BU119" s="475"/>
      <c r="BV119" s="475">
        <v>28591902</v>
      </c>
      <c r="BW119" s="475"/>
      <c r="BX119" s="475"/>
      <c r="BY119" s="475"/>
      <c r="BZ119" s="475"/>
      <c r="CA119" s="475">
        <v>27724406</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19873202</v>
      </c>
      <c r="BR120" s="472"/>
      <c r="BS120" s="472"/>
      <c r="BT120" s="472"/>
      <c r="BU120" s="472"/>
      <c r="BV120" s="472">
        <v>22183330</v>
      </c>
      <c r="BW120" s="472"/>
      <c r="BX120" s="472"/>
      <c r="BY120" s="472"/>
      <c r="BZ120" s="472"/>
      <c r="CA120" s="472">
        <v>24443593</v>
      </c>
      <c r="CB120" s="472"/>
      <c r="CC120" s="472"/>
      <c r="CD120" s="472"/>
      <c r="CE120" s="472"/>
      <c r="CF120" s="496">
        <v>131.1</v>
      </c>
      <c r="CG120" s="497"/>
      <c r="CH120" s="497"/>
      <c r="CI120" s="497"/>
      <c r="CJ120" s="497"/>
      <c r="CK120" s="498" t="s">
        <v>448</v>
      </c>
      <c r="CL120" s="482"/>
      <c r="CM120" s="482"/>
      <c r="CN120" s="482"/>
      <c r="CO120" s="483"/>
      <c r="CP120" s="502" t="s">
        <v>395</v>
      </c>
      <c r="CQ120" s="503"/>
      <c r="CR120" s="503"/>
      <c r="CS120" s="503"/>
      <c r="CT120" s="503"/>
      <c r="CU120" s="503"/>
      <c r="CV120" s="503"/>
      <c r="CW120" s="503"/>
      <c r="CX120" s="503"/>
      <c r="CY120" s="503"/>
      <c r="CZ120" s="503"/>
      <c r="DA120" s="503"/>
      <c r="DB120" s="503"/>
      <c r="DC120" s="503"/>
      <c r="DD120" s="503"/>
      <c r="DE120" s="503"/>
      <c r="DF120" s="504"/>
      <c r="DG120" s="491">
        <v>8128306</v>
      </c>
      <c r="DH120" s="472"/>
      <c r="DI120" s="472"/>
      <c r="DJ120" s="472"/>
      <c r="DK120" s="472"/>
      <c r="DL120" s="472">
        <v>7085636</v>
      </c>
      <c r="DM120" s="472"/>
      <c r="DN120" s="472"/>
      <c r="DO120" s="472"/>
      <c r="DP120" s="472"/>
      <c r="DQ120" s="472">
        <v>6178405</v>
      </c>
      <c r="DR120" s="472"/>
      <c r="DS120" s="472"/>
      <c r="DT120" s="472"/>
      <c r="DU120" s="472"/>
      <c r="DV120" s="473">
        <v>33.1</v>
      </c>
      <c r="DW120" s="473"/>
      <c r="DX120" s="473"/>
      <c r="DY120" s="473"/>
      <c r="DZ120" s="474"/>
    </row>
    <row r="121" spans="1:130" s="212" customFormat="1" ht="26.25" customHeight="1" x14ac:dyDescent="0.2">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7228570</v>
      </c>
      <c r="BR121" s="447"/>
      <c r="BS121" s="447"/>
      <c r="BT121" s="447"/>
      <c r="BU121" s="447"/>
      <c r="BV121" s="447">
        <v>6805287</v>
      </c>
      <c r="BW121" s="447"/>
      <c r="BX121" s="447"/>
      <c r="BY121" s="447"/>
      <c r="BZ121" s="447"/>
      <c r="CA121" s="447">
        <v>6615347</v>
      </c>
      <c r="CB121" s="447"/>
      <c r="CC121" s="447"/>
      <c r="CD121" s="447"/>
      <c r="CE121" s="447"/>
      <c r="CF121" s="505">
        <v>35.5</v>
      </c>
      <c r="CG121" s="506"/>
      <c r="CH121" s="506"/>
      <c r="CI121" s="506"/>
      <c r="CJ121" s="506"/>
      <c r="CK121" s="499"/>
      <c r="CL121" s="485"/>
      <c r="CM121" s="485"/>
      <c r="CN121" s="485"/>
      <c r="CO121" s="486"/>
      <c r="CP121" s="465" t="s">
        <v>393</v>
      </c>
      <c r="CQ121" s="466"/>
      <c r="CR121" s="466"/>
      <c r="CS121" s="466"/>
      <c r="CT121" s="466"/>
      <c r="CU121" s="466"/>
      <c r="CV121" s="466"/>
      <c r="CW121" s="466"/>
      <c r="CX121" s="466"/>
      <c r="CY121" s="466"/>
      <c r="CZ121" s="466"/>
      <c r="DA121" s="466"/>
      <c r="DB121" s="466"/>
      <c r="DC121" s="466"/>
      <c r="DD121" s="466"/>
      <c r="DE121" s="466"/>
      <c r="DF121" s="467"/>
      <c r="DG121" s="446">
        <v>15028</v>
      </c>
      <c r="DH121" s="447"/>
      <c r="DI121" s="447"/>
      <c r="DJ121" s="447"/>
      <c r="DK121" s="447"/>
      <c r="DL121" s="447">
        <v>22075</v>
      </c>
      <c r="DM121" s="447"/>
      <c r="DN121" s="447"/>
      <c r="DO121" s="447"/>
      <c r="DP121" s="447"/>
      <c r="DQ121" s="447">
        <v>36442</v>
      </c>
      <c r="DR121" s="447"/>
      <c r="DS121" s="447"/>
      <c r="DT121" s="447"/>
      <c r="DU121" s="447"/>
      <c r="DV121" s="424">
        <v>0.2</v>
      </c>
      <c r="DW121" s="424"/>
      <c r="DX121" s="424"/>
      <c r="DY121" s="424"/>
      <c r="DZ121" s="425"/>
    </row>
    <row r="122" spans="1:130" s="212" customFormat="1" ht="26.25" customHeight="1" x14ac:dyDescent="0.2">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30144498</v>
      </c>
      <c r="BR122" s="475"/>
      <c r="BS122" s="475"/>
      <c r="BT122" s="475"/>
      <c r="BU122" s="475"/>
      <c r="BV122" s="475">
        <v>28331732</v>
      </c>
      <c r="BW122" s="475"/>
      <c r="BX122" s="475"/>
      <c r="BY122" s="475"/>
      <c r="BZ122" s="475"/>
      <c r="CA122" s="475">
        <v>26330085</v>
      </c>
      <c r="CB122" s="475"/>
      <c r="CC122" s="475"/>
      <c r="CD122" s="475"/>
      <c r="CE122" s="475"/>
      <c r="CF122" s="476">
        <v>141.19999999999999</v>
      </c>
      <c r="CG122" s="477"/>
      <c r="CH122" s="477"/>
      <c r="CI122" s="477"/>
      <c r="CJ122" s="477"/>
      <c r="CK122" s="499"/>
      <c r="CL122" s="485"/>
      <c r="CM122" s="485"/>
      <c r="CN122" s="485"/>
      <c r="CO122" s="486"/>
      <c r="CP122" s="465" t="s">
        <v>396</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452</v>
      </c>
      <c r="BP123" s="508"/>
      <c r="BQ123" s="462">
        <v>57246270</v>
      </c>
      <c r="BR123" s="463"/>
      <c r="BS123" s="463"/>
      <c r="BT123" s="463"/>
      <c r="BU123" s="463"/>
      <c r="BV123" s="463">
        <v>57320349</v>
      </c>
      <c r="BW123" s="463"/>
      <c r="BX123" s="463"/>
      <c r="BY123" s="463"/>
      <c r="BZ123" s="463"/>
      <c r="CA123" s="463">
        <v>57389025</v>
      </c>
      <c r="CB123" s="463"/>
      <c r="CC123" s="463"/>
      <c r="CD123" s="463"/>
      <c r="CE123" s="463"/>
      <c r="CF123" s="378"/>
      <c r="CG123" s="379"/>
      <c r="CH123" s="379"/>
      <c r="CI123" s="379"/>
      <c r="CJ123" s="464"/>
      <c r="CK123" s="499"/>
      <c r="CL123" s="485"/>
      <c r="CM123" s="485"/>
      <c r="CN123" s="485"/>
      <c r="CO123" s="486"/>
      <c r="CP123" s="465" t="s">
        <v>392</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v>61145</v>
      </c>
      <c r="DH124" s="394"/>
      <c r="DI124" s="394"/>
      <c r="DJ124" s="394"/>
      <c r="DK124" s="395"/>
      <c r="DL124" s="396">
        <v>25445</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v>6</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1140492</v>
      </c>
      <c r="AB128" s="431"/>
      <c r="AC128" s="431"/>
      <c r="AD128" s="431"/>
      <c r="AE128" s="432"/>
      <c r="AF128" s="433">
        <v>1177495</v>
      </c>
      <c r="AG128" s="431"/>
      <c r="AH128" s="431"/>
      <c r="AI128" s="431"/>
      <c r="AJ128" s="432"/>
      <c r="AK128" s="433">
        <v>1171340</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122</v>
      </c>
      <c r="BG128" s="417"/>
      <c r="BH128" s="417"/>
      <c r="BI128" s="417"/>
      <c r="BJ128" s="417"/>
      <c r="BK128" s="417"/>
      <c r="BL128" s="440"/>
      <c r="BM128" s="416">
        <v>12.36</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20506626</v>
      </c>
      <c r="AB129" s="410"/>
      <c r="AC129" s="410"/>
      <c r="AD129" s="410"/>
      <c r="AE129" s="411"/>
      <c r="AF129" s="412">
        <v>20911291</v>
      </c>
      <c r="AG129" s="410"/>
      <c r="AH129" s="410"/>
      <c r="AI129" s="410"/>
      <c r="AJ129" s="411"/>
      <c r="AK129" s="412">
        <v>21457633</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122</v>
      </c>
      <c r="BG129" s="401"/>
      <c r="BH129" s="401"/>
      <c r="BI129" s="401"/>
      <c r="BJ129" s="401"/>
      <c r="BK129" s="401"/>
      <c r="BL129" s="402"/>
      <c r="BM129" s="400">
        <v>17.36</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3072560</v>
      </c>
      <c r="AB130" s="410"/>
      <c r="AC130" s="410"/>
      <c r="AD130" s="410"/>
      <c r="AE130" s="411"/>
      <c r="AF130" s="412">
        <v>2955926</v>
      </c>
      <c r="AG130" s="410"/>
      <c r="AH130" s="410"/>
      <c r="AI130" s="410"/>
      <c r="AJ130" s="411"/>
      <c r="AK130" s="412">
        <v>2812519</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-1.8</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17434066</v>
      </c>
      <c r="AB131" s="394"/>
      <c r="AC131" s="394"/>
      <c r="AD131" s="394"/>
      <c r="AE131" s="395"/>
      <c r="AF131" s="396">
        <v>17955365</v>
      </c>
      <c r="AG131" s="394"/>
      <c r="AH131" s="394"/>
      <c r="AI131" s="394"/>
      <c r="AJ131" s="395"/>
      <c r="AK131" s="396">
        <v>18645114</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-1.1931525329999999</v>
      </c>
      <c r="AB132" s="375"/>
      <c r="AC132" s="375"/>
      <c r="AD132" s="375"/>
      <c r="AE132" s="376"/>
      <c r="AF132" s="377">
        <v>-1.7156989010000001</v>
      </c>
      <c r="AG132" s="375"/>
      <c r="AH132" s="375"/>
      <c r="AI132" s="375"/>
      <c r="AJ132" s="376"/>
      <c r="AK132" s="377">
        <v>-2.7871741029999999</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0</v>
      </c>
      <c r="AB133" s="354"/>
      <c r="AC133" s="354"/>
      <c r="AD133" s="354"/>
      <c r="AE133" s="355"/>
      <c r="AF133" s="353">
        <v>-0.8</v>
      </c>
      <c r="AG133" s="354"/>
      <c r="AH133" s="354"/>
      <c r="AI133" s="354"/>
      <c r="AJ133" s="355"/>
      <c r="AK133" s="353">
        <v>-1.8</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oTm3MoMC07pSd7vAFAIKGCPIA4ibGmxqCefX8GHP8385EJllLwwIvpj9R6t/Rgi91u19WnBGSVYh54peZsKCQ==" saltValue="S8O6mxnRmUw8NTS1YD6s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T71" zoomScaleNormal="85" zoomScaleSheetLayoutView="100" workbookViewId="0">
      <selection activeCell="CM53" sqref="CM53"/>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kAZ4hdKEkykryR+/fMAMfoZr5jWloTYToCWiAegy+S2Ij5LnVKUGJkt5jc8+fVOkdzi5DP+sfrN1sJQIy8cVA==" saltValue="vU/qTpLqSm+/Rnug5rxR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75" zoomScaleNormal="7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LkvJpXZpSk1HQTEHa27gJzPG9Vsl1gkJ0oGxQMH8Bcl7mz3ez0PKR3QXVr8KDsKwRaimGd9PYnKOv/mAWh+nw==" saltValue="O7ZwpRvhQu/q8C+xW5xF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4956646</v>
      </c>
      <c r="AP9" s="262">
        <v>49676</v>
      </c>
      <c r="AQ9" s="263">
        <v>80646</v>
      </c>
      <c r="AR9" s="264">
        <v>-38.4</v>
      </c>
    </row>
    <row r="10" spans="1:46" ht="13.5" customHeight="1" x14ac:dyDescent="0.2">
      <c r="A10" s="247"/>
      <c r="AK10" s="1117" t="s">
        <v>487</v>
      </c>
      <c r="AL10" s="1118"/>
      <c r="AM10" s="1118"/>
      <c r="AN10" s="1119"/>
      <c r="AO10" s="265">
        <v>735375</v>
      </c>
      <c r="AP10" s="265">
        <v>7370</v>
      </c>
      <c r="AQ10" s="266">
        <v>6637</v>
      </c>
      <c r="AR10" s="267">
        <v>11</v>
      </c>
    </row>
    <row r="11" spans="1:46" ht="13.5" customHeight="1" x14ac:dyDescent="0.2">
      <c r="A11" s="247"/>
      <c r="AK11" s="1117" t="s">
        <v>488</v>
      </c>
      <c r="AL11" s="1118"/>
      <c r="AM11" s="1118"/>
      <c r="AN11" s="1119"/>
      <c r="AO11" s="265">
        <v>9783</v>
      </c>
      <c r="AP11" s="265">
        <v>98</v>
      </c>
      <c r="AQ11" s="266">
        <v>1119</v>
      </c>
      <c r="AR11" s="267">
        <v>-91.2</v>
      </c>
    </row>
    <row r="12" spans="1:46" ht="13.5" customHeight="1" x14ac:dyDescent="0.2">
      <c r="A12" s="247"/>
      <c r="AK12" s="1117" t="s">
        <v>489</v>
      </c>
      <c r="AL12" s="1118"/>
      <c r="AM12" s="1118"/>
      <c r="AN12" s="1119"/>
      <c r="AO12" s="265" t="s">
        <v>490</v>
      </c>
      <c r="AP12" s="265" t="s">
        <v>490</v>
      </c>
      <c r="AQ12" s="266">
        <v>8</v>
      </c>
      <c r="AR12" s="267" t="s">
        <v>490</v>
      </c>
    </row>
    <row r="13" spans="1:46" ht="13.5" customHeight="1" x14ac:dyDescent="0.2">
      <c r="A13" s="247"/>
      <c r="AK13" s="1117" t="s">
        <v>491</v>
      </c>
      <c r="AL13" s="1118"/>
      <c r="AM13" s="1118"/>
      <c r="AN13" s="1119"/>
      <c r="AO13" s="265">
        <v>208748</v>
      </c>
      <c r="AP13" s="265">
        <v>2092</v>
      </c>
      <c r="AQ13" s="266">
        <v>2502</v>
      </c>
      <c r="AR13" s="267">
        <v>-16.399999999999999</v>
      </c>
    </row>
    <row r="14" spans="1:46" ht="13.5" customHeight="1" x14ac:dyDescent="0.2">
      <c r="A14" s="247"/>
      <c r="AK14" s="1117" t="s">
        <v>492</v>
      </c>
      <c r="AL14" s="1118"/>
      <c r="AM14" s="1118"/>
      <c r="AN14" s="1119"/>
      <c r="AO14" s="265">
        <v>116774</v>
      </c>
      <c r="AP14" s="265">
        <v>1170</v>
      </c>
      <c r="AQ14" s="266">
        <v>1863</v>
      </c>
      <c r="AR14" s="267">
        <v>-37.200000000000003</v>
      </c>
    </row>
    <row r="15" spans="1:46" ht="13.5" customHeight="1" x14ac:dyDescent="0.2">
      <c r="A15" s="247"/>
      <c r="AK15" s="1120" t="s">
        <v>493</v>
      </c>
      <c r="AL15" s="1121"/>
      <c r="AM15" s="1121"/>
      <c r="AN15" s="1122"/>
      <c r="AO15" s="265">
        <v>-236148</v>
      </c>
      <c r="AP15" s="265">
        <v>-2367</v>
      </c>
      <c r="AQ15" s="266">
        <v>-4800</v>
      </c>
      <c r="AR15" s="267">
        <v>-50.7</v>
      </c>
    </row>
    <row r="16" spans="1:46" ht="13.2" x14ac:dyDescent="0.2">
      <c r="A16" s="247"/>
      <c r="AK16" s="1120" t="s">
        <v>177</v>
      </c>
      <c r="AL16" s="1121"/>
      <c r="AM16" s="1121"/>
      <c r="AN16" s="1122"/>
      <c r="AO16" s="265">
        <v>5791178</v>
      </c>
      <c r="AP16" s="265">
        <v>58040</v>
      </c>
      <c r="AQ16" s="266">
        <v>87975</v>
      </c>
      <c r="AR16" s="267">
        <v>-34</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4.7699999999999996</v>
      </c>
      <c r="AP21" s="278">
        <v>7.71</v>
      </c>
      <c r="AQ21" s="279">
        <v>-2.94</v>
      </c>
      <c r="AS21" s="280"/>
      <c r="AT21" s="276"/>
    </row>
    <row r="22" spans="1:46" s="248" customFormat="1" ht="13.2" x14ac:dyDescent="0.2">
      <c r="A22" s="276"/>
      <c r="AK22" s="1123" t="s">
        <v>499</v>
      </c>
      <c r="AL22" s="1124"/>
      <c r="AM22" s="1124"/>
      <c r="AN22" s="1125"/>
      <c r="AO22" s="281">
        <v>97.4</v>
      </c>
      <c r="AP22" s="282">
        <v>98.3</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2004792</v>
      </c>
      <c r="AP32" s="291">
        <v>20092</v>
      </c>
      <c r="AQ32" s="292">
        <v>41451</v>
      </c>
      <c r="AR32" s="293">
        <v>-51.5</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v>35</v>
      </c>
      <c r="AR34" s="293" t="s">
        <v>490</v>
      </c>
    </row>
    <row r="35" spans="1:46" ht="27" customHeight="1" x14ac:dyDescent="0.2">
      <c r="A35" s="247"/>
      <c r="AK35" s="1107" t="s">
        <v>506</v>
      </c>
      <c r="AL35" s="1108"/>
      <c r="AM35" s="1108"/>
      <c r="AN35" s="1109"/>
      <c r="AO35" s="291">
        <v>1156813</v>
      </c>
      <c r="AP35" s="291">
        <v>11594</v>
      </c>
      <c r="AQ35" s="292">
        <v>11775</v>
      </c>
      <c r="AR35" s="293">
        <v>-1.5</v>
      </c>
    </row>
    <row r="36" spans="1:46" ht="27" customHeight="1" x14ac:dyDescent="0.2">
      <c r="A36" s="247"/>
      <c r="AK36" s="1107" t="s">
        <v>507</v>
      </c>
      <c r="AL36" s="1108"/>
      <c r="AM36" s="1108"/>
      <c r="AN36" s="1109"/>
      <c r="AO36" s="291">
        <v>302582</v>
      </c>
      <c r="AP36" s="291">
        <v>3033</v>
      </c>
      <c r="AQ36" s="292">
        <v>2188</v>
      </c>
      <c r="AR36" s="293">
        <v>38.6</v>
      </c>
    </row>
    <row r="37" spans="1:46" ht="13.5" customHeight="1" x14ac:dyDescent="0.2">
      <c r="A37" s="247"/>
      <c r="AK37" s="1107" t="s">
        <v>508</v>
      </c>
      <c r="AL37" s="1108"/>
      <c r="AM37" s="1108"/>
      <c r="AN37" s="1109"/>
      <c r="AO37" s="291" t="s">
        <v>490</v>
      </c>
      <c r="AP37" s="291" t="s">
        <v>490</v>
      </c>
      <c r="AQ37" s="292">
        <v>531</v>
      </c>
      <c r="AR37" s="293" t="s">
        <v>490</v>
      </c>
    </row>
    <row r="38" spans="1:46" ht="27" customHeight="1" x14ac:dyDescent="0.2">
      <c r="A38" s="247"/>
      <c r="AK38" s="1110" t="s">
        <v>509</v>
      </c>
      <c r="AL38" s="1111"/>
      <c r="AM38" s="1111"/>
      <c r="AN38" s="1112"/>
      <c r="AO38" s="294" t="s">
        <v>490</v>
      </c>
      <c r="AP38" s="294" t="s">
        <v>490</v>
      </c>
      <c r="AQ38" s="295">
        <v>1</v>
      </c>
      <c r="AR38" s="283" t="s">
        <v>490</v>
      </c>
      <c r="AS38" s="290"/>
    </row>
    <row r="39" spans="1:46" ht="13.2" x14ac:dyDescent="0.2">
      <c r="A39" s="247"/>
      <c r="AK39" s="1110" t="s">
        <v>510</v>
      </c>
      <c r="AL39" s="1111"/>
      <c r="AM39" s="1111"/>
      <c r="AN39" s="1112"/>
      <c r="AO39" s="291">
        <v>-1171340</v>
      </c>
      <c r="AP39" s="291">
        <v>-11739</v>
      </c>
      <c r="AQ39" s="292">
        <v>-5414</v>
      </c>
      <c r="AR39" s="293">
        <v>116.8</v>
      </c>
      <c r="AS39" s="290"/>
    </row>
    <row r="40" spans="1:46" ht="27" customHeight="1" x14ac:dyDescent="0.2">
      <c r="A40" s="247"/>
      <c r="AK40" s="1107" t="s">
        <v>511</v>
      </c>
      <c r="AL40" s="1108"/>
      <c r="AM40" s="1108"/>
      <c r="AN40" s="1109"/>
      <c r="AO40" s="291">
        <v>-2812519</v>
      </c>
      <c r="AP40" s="291">
        <v>-28187</v>
      </c>
      <c r="AQ40" s="292">
        <v>-35360</v>
      </c>
      <c r="AR40" s="293">
        <v>-20.3</v>
      </c>
      <c r="AS40" s="290"/>
    </row>
    <row r="41" spans="1:46" ht="13.2" x14ac:dyDescent="0.2">
      <c r="A41" s="247"/>
      <c r="AK41" s="1113" t="s">
        <v>287</v>
      </c>
      <c r="AL41" s="1114"/>
      <c r="AM41" s="1114"/>
      <c r="AN41" s="1115"/>
      <c r="AO41" s="291">
        <v>-519672</v>
      </c>
      <c r="AP41" s="291">
        <v>-5208</v>
      </c>
      <c r="AQ41" s="292">
        <v>15207</v>
      </c>
      <c r="AR41" s="293">
        <v>-134.19999999999999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3462938</v>
      </c>
      <c r="AN51" s="313">
        <v>34098</v>
      </c>
      <c r="AO51" s="314">
        <v>-36.700000000000003</v>
      </c>
      <c r="AP51" s="315">
        <v>63812</v>
      </c>
      <c r="AQ51" s="316">
        <v>2.2999999999999998</v>
      </c>
      <c r="AR51" s="317">
        <v>-39</v>
      </c>
    </row>
    <row r="52" spans="1:44" ht="13.2" x14ac:dyDescent="0.2">
      <c r="A52" s="247"/>
      <c r="AK52" s="318"/>
      <c r="AL52" s="319" t="s">
        <v>521</v>
      </c>
      <c r="AM52" s="320">
        <v>2579750</v>
      </c>
      <c r="AN52" s="321">
        <v>25402</v>
      </c>
      <c r="AO52" s="322">
        <v>-39</v>
      </c>
      <c r="AP52" s="323">
        <v>33848</v>
      </c>
      <c r="AQ52" s="324">
        <v>-4.2</v>
      </c>
      <c r="AR52" s="325">
        <v>-34.799999999999997</v>
      </c>
    </row>
    <row r="53" spans="1:44" ht="13.2" x14ac:dyDescent="0.2">
      <c r="A53" s="247"/>
      <c r="AK53" s="303" t="s">
        <v>522</v>
      </c>
      <c r="AL53" s="304"/>
      <c r="AM53" s="312">
        <v>2517264</v>
      </c>
      <c r="AN53" s="313">
        <v>24982</v>
      </c>
      <c r="AO53" s="314">
        <v>-26.7</v>
      </c>
      <c r="AP53" s="315">
        <v>54225</v>
      </c>
      <c r="AQ53" s="316">
        <v>-15</v>
      </c>
      <c r="AR53" s="317">
        <v>-11.7</v>
      </c>
    </row>
    <row r="54" spans="1:44" ht="13.2" x14ac:dyDescent="0.2">
      <c r="A54" s="247"/>
      <c r="AK54" s="318"/>
      <c r="AL54" s="319" t="s">
        <v>521</v>
      </c>
      <c r="AM54" s="320">
        <v>1422326</v>
      </c>
      <c r="AN54" s="321">
        <v>14115</v>
      </c>
      <c r="AO54" s="322">
        <v>-44.4</v>
      </c>
      <c r="AP54" s="323">
        <v>27337</v>
      </c>
      <c r="AQ54" s="324">
        <v>-19.2</v>
      </c>
      <c r="AR54" s="325">
        <v>-25.2</v>
      </c>
    </row>
    <row r="55" spans="1:44" ht="13.2" x14ac:dyDescent="0.2">
      <c r="A55" s="247"/>
      <c r="AK55" s="303" t="s">
        <v>523</v>
      </c>
      <c r="AL55" s="304"/>
      <c r="AM55" s="312">
        <v>1646466</v>
      </c>
      <c r="AN55" s="313">
        <v>16365</v>
      </c>
      <c r="AO55" s="314">
        <v>-34.5</v>
      </c>
      <c r="AP55" s="315">
        <v>54016</v>
      </c>
      <c r="AQ55" s="316">
        <v>-0.4</v>
      </c>
      <c r="AR55" s="317">
        <v>-34.1</v>
      </c>
    </row>
    <row r="56" spans="1:44" ht="13.2" x14ac:dyDescent="0.2">
      <c r="A56" s="247"/>
      <c r="AK56" s="318"/>
      <c r="AL56" s="319" t="s">
        <v>521</v>
      </c>
      <c r="AM56" s="320">
        <v>1198986</v>
      </c>
      <c r="AN56" s="321">
        <v>11917</v>
      </c>
      <c r="AO56" s="322">
        <v>-15.6</v>
      </c>
      <c r="AP56" s="323">
        <v>28078</v>
      </c>
      <c r="AQ56" s="324">
        <v>2.7</v>
      </c>
      <c r="AR56" s="325">
        <v>-18.3</v>
      </c>
    </row>
    <row r="57" spans="1:44" ht="13.2" x14ac:dyDescent="0.2">
      <c r="A57" s="247"/>
      <c r="AK57" s="303" t="s">
        <v>524</v>
      </c>
      <c r="AL57" s="304"/>
      <c r="AM57" s="312">
        <v>2739891</v>
      </c>
      <c r="AN57" s="313">
        <v>27342</v>
      </c>
      <c r="AO57" s="314">
        <v>67.099999999999994</v>
      </c>
      <c r="AP57" s="315">
        <v>52786</v>
      </c>
      <c r="AQ57" s="316">
        <v>-2.2999999999999998</v>
      </c>
      <c r="AR57" s="317">
        <v>69.400000000000006</v>
      </c>
    </row>
    <row r="58" spans="1:44" ht="13.2" x14ac:dyDescent="0.2">
      <c r="A58" s="247"/>
      <c r="AK58" s="318"/>
      <c r="AL58" s="319" t="s">
        <v>521</v>
      </c>
      <c r="AM58" s="320">
        <v>1901463</v>
      </c>
      <c r="AN58" s="321">
        <v>18975</v>
      </c>
      <c r="AO58" s="322">
        <v>59.2</v>
      </c>
      <c r="AP58" s="323">
        <v>28742</v>
      </c>
      <c r="AQ58" s="324">
        <v>2.4</v>
      </c>
      <c r="AR58" s="325">
        <v>56.8</v>
      </c>
    </row>
    <row r="59" spans="1:44" ht="13.2" x14ac:dyDescent="0.2">
      <c r="A59" s="247"/>
      <c r="AK59" s="303" t="s">
        <v>525</v>
      </c>
      <c r="AL59" s="304"/>
      <c r="AM59" s="312">
        <v>4690905</v>
      </c>
      <c r="AN59" s="313">
        <v>47013</v>
      </c>
      <c r="AO59" s="314">
        <v>71.900000000000006</v>
      </c>
      <c r="AP59" s="315">
        <v>58465</v>
      </c>
      <c r="AQ59" s="316">
        <v>10.8</v>
      </c>
      <c r="AR59" s="317">
        <v>61.1</v>
      </c>
    </row>
    <row r="60" spans="1:44" ht="13.2" x14ac:dyDescent="0.2">
      <c r="A60" s="247"/>
      <c r="AK60" s="318"/>
      <c r="AL60" s="319" t="s">
        <v>521</v>
      </c>
      <c r="AM60" s="320">
        <v>2834276</v>
      </c>
      <c r="AN60" s="321">
        <v>28406</v>
      </c>
      <c r="AO60" s="322">
        <v>49.7</v>
      </c>
      <c r="AP60" s="323">
        <v>34452</v>
      </c>
      <c r="AQ60" s="324">
        <v>19.899999999999999</v>
      </c>
      <c r="AR60" s="325">
        <v>29.8</v>
      </c>
    </row>
    <row r="61" spans="1:44" ht="13.2" x14ac:dyDescent="0.2">
      <c r="A61" s="247"/>
      <c r="AK61" s="303" t="s">
        <v>526</v>
      </c>
      <c r="AL61" s="326"/>
      <c r="AM61" s="312">
        <v>3011493</v>
      </c>
      <c r="AN61" s="313">
        <v>29960</v>
      </c>
      <c r="AO61" s="314">
        <v>8.1999999999999993</v>
      </c>
      <c r="AP61" s="315">
        <v>56661</v>
      </c>
      <c r="AQ61" s="327">
        <v>-0.9</v>
      </c>
      <c r="AR61" s="317">
        <v>9.1</v>
      </c>
    </row>
    <row r="62" spans="1:44" ht="13.2" x14ac:dyDescent="0.2">
      <c r="A62" s="247"/>
      <c r="AK62" s="318"/>
      <c r="AL62" s="319" t="s">
        <v>521</v>
      </c>
      <c r="AM62" s="320">
        <v>1987360</v>
      </c>
      <c r="AN62" s="321">
        <v>19763</v>
      </c>
      <c r="AO62" s="322">
        <v>2</v>
      </c>
      <c r="AP62" s="323">
        <v>30491</v>
      </c>
      <c r="AQ62" s="324">
        <v>0.3</v>
      </c>
      <c r="AR62" s="325">
        <v>1.7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BkeSIZiR7KE0VkL8Rh8mmInT2qMa36d00RhrXclw3fxlXiHv7WsmVc8GWxgU+800TluYnhnTtAoz6illZ9YYQ==" saltValue="gONYRGnMHH0L25NlTv2U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75" zoomScaleNormal="75" zoomScaleSheetLayoutView="55" workbookViewId="0">
      <selection activeCell="BI84" sqref="BI84"/>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7W9EvNbKgvL6RxdqPZrt/6HfdHM3SnO9zsOIEV6XeRHTejjbO5tPteeIjF+ezH9FLA0V40QlgRKQvC+agcS5cw==" saltValue="/TZI9BQ9mPZ9UYQWA02A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9" zoomScale="75" zoomScaleNormal="75" zoomScaleSheetLayoutView="55" workbookViewId="0">
      <selection activeCell="CY88" sqref="CY88"/>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ckwpa81gr0Av23uE0dnLZIbLv+XiEVNSrTIX7HdOnO5Z+AfruotwHobuoon0tSdkNzkhNawL1MzIqJd/gmoyQ==" saltValue="A+U36dxWc9EhMbKOmO34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32.78</v>
      </c>
      <c r="G47" s="12">
        <v>33.270000000000003</v>
      </c>
      <c r="H47" s="12">
        <v>40.36</v>
      </c>
      <c r="I47" s="12">
        <v>45.18</v>
      </c>
      <c r="J47" s="13">
        <v>47.95</v>
      </c>
    </row>
    <row r="48" spans="2:10" ht="57.75" customHeight="1" x14ac:dyDescent="0.2">
      <c r="B48" s="14"/>
      <c r="C48" s="1128" t="s">
        <v>4</v>
      </c>
      <c r="D48" s="1128"/>
      <c r="E48" s="1129"/>
      <c r="F48" s="15">
        <v>7.64</v>
      </c>
      <c r="G48" s="16">
        <v>11.34</v>
      </c>
      <c r="H48" s="16">
        <v>12.67</v>
      </c>
      <c r="I48" s="16">
        <v>13.44</v>
      </c>
      <c r="J48" s="17">
        <v>13.4</v>
      </c>
    </row>
    <row r="49" spans="2:10" ht="57.75" customHeight="1" thickBot="1" x14ac:dyDescent="0.25">
      <c r="B49" s="18"/>
      <c r="C49" s="1130" t="s">
        <v>5</v>
      </c>
      <c r="D49" s="1130"/>
      <c r="E49" s="1131"/>
      <c r="F49" s="19">
        <v>1.76</v>
      </c>
      <c r="G49" s="20">
        <v>6.35</v>
      </c>
      <c r="H49" s="20">
        <v>7.48</v>
      </c>
      <c r="I49" s="20">
        <v>6.61</v>
      </c>
      <c r="J49" s="21">
        <v>4.2300000000000004</v>
      </c>
    </row>
    <row r="50" spans="2:10" ht="13.2" x14ac:dyDescent="0.2"/>
  </sheetData>
  <sheetProtection algorithmName="SHA-512" hashValue="0WLIDwhnzC9ojX/2Lk3uiYyjK7saZkEAooww7C63mQ3Zmv6+LwIYonPzTHDOHMpZpoa7rsvz70Bun6YPJth9iA==" saltValue="G9FPTVoMvtF3GqjBdxhM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AN24-0371</cp:lastModifiedBy>
  <cp:lastPrinted>2026-03-18T07:24:54Z</cp:lastPrinted>
  <dcterms:created xsi:type="dcterms:W3CDTF">2026-02-23T06:50:28Z</dcterms:created>
  <dcterms:modified xsi:type="dcterms:W3CDTF">2026-03-31T01:14:55Z</dcterms:modified>
  <cp:category/>
</cp:coreProperties>
</file>