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4AE0A4C3-C46F-434F-AB69-89A1D83639E5}" xr6:coauthVersionLast="47" xr6:coauthVersionMax="47" xr10:uidLastSave="{00000000-0000-0000-0000-000000000000}"/>
  <workbookProtection workbookAlgorithmName="SHA-512" workbookHashValue="gHK/HoF2JZTSFhz/J53rtmGPSL/JTAdda2BsK/Gj1+f/si/owXwzt8LTEs9Zv73R5zQ32K8hvknLSqFa0CJ4Nw==" workbookSaltValue="R7WrBKCrGWeD5ykM18QKqg==" workbookSpinCount="100000" lockStructure="1"/>
  <bookViews>
    <workbookView xWindow="7590" yWindow="570" windowWidth="21210" windowHeight="1452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F10" i="4" s="1"/>
  <c r="A19" i="1"/>
  <c r="F19" i="1"/>
  <c r="A20" i="1"/>
  <c r="F20" i="1"/>
  <c r="A21" i="1"/>
  <c r="F21" i="1"/>
  <c r="A22" i="1"/>
  <c r="F22" i="1"/>
  <c r="A23" i="1"/>
  <c r="F23" i="1"/>
  <c r="F9" i="1"/>
  <c r="F10" i="1"/>
  <c r="F11" i="1"/>
  <c r="F12" i="1"/>
  <c r="F13" i="1"/>
  <c r="F14" i="1"/>
  <c r="F15" i="1"/>
  <c r="F16" i="1"/>
  <c r="F17" i="1"/>
  <c r="F18" i="1"/>
  <c r="F4" i="4"/>
  <c r="H3" i="1" l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B20" i="4" l="1"/>
  <c r="G25" i="1" s="1"/>
  <c r="B21" i="4" l="1"/>
  <c r="G26" i="1" s="1"/>
  <c r="A3" i="1"/>
  <c r="J19" i="4"/>
  <c r="J18" i="4"/>
  <c r="J17" i="4"/>
  <c r="J16" i="4"/>
  <c r="L15" i="4"/>
  <c r="J14" i="4"/>
  <c r="J13" i="4"/>
  <c r="J12" i="4"/>
  <c r="J11" i="4"/>
  <c r="K10" i="4"/>
  <c r="M12" i="4" l="1"/>
  <c r="A11" i="1" s="1"/>
  <c r="L19" i="4"/>
  <c r="K19" i="4"/>
  <c r="L18" i="4"/>
  <c r="K18" i="4"/>
  <c r="M18" i="4" s="1"/>
  <c r="A17" i="1" s="1"/>
  <c r="L17" i="4"/>
  <c r="K17" i="4"/>
  <c r="L16" i="4"/>
  <c r="K16" i="4"/>
  <c r="M16" i="4" s="1"/>
  <c r="A15" i="1" s="1"/>
  <c r="K15" i="4"/>
  <c r="J15" i="4"/>
  <c r="M15" i="4" s="1"/>
  <c r="A14" i="1" s="1"/>
  <c r="L14" i="4"/>
  <c r="K14" i="4"/>
  <c r="M14" i="4" s="1"/>
  <c r="A13" i="1" s="1"/>
  <c r="L13" i="4"/>
  <c r="K13" i="4"/>
  <c r="L12" i="4"/>
  <c r="K12" i="4"/>
  <c r="L11" i="4"/>
  <c r="K11" i="4"/>
  <c r="M11" i="4" s="1"/>
  <c r="A10" i="1" s="1"/>
  <c r="L10" i="4"/>
  <c r="J10" i="4"/>
  <c r="M10" i="4" s="1"/>
  <c r="A9" i="1" s="1"/>
  <c r="M13" i="4" l="1"/>
  <c r="A12" i="1" s="1"/>
  <c r="M17" i="4"/>
  <c r="A16" i="1" s="1"/>
  <c r="M19" i="4"/>
  <c r="A18" i="1" s="1"/>
  <c r="J20" i="4"/>
  <c r="L20" i="4"/>
  <c r="K20" i="4"/>
  <c r="G21" i="4" l="1"/>
  <c r="I21" i="4" s="1"/>
  <c r="I27" i="1" l="1"/>
  <c r="M21" i="4"/>
  <c r="I30" i="1" s="1"/>
</calcChain>
</file>

<file path=xl/sharedStrings.xml><?xml version="1.0" encoding="utf-8"?>
<sst xmlns="http://schemas.openxmlformats.org/spreadsheetml/2006/main" count="135" uniqueCount="69">
  <si>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</si>
  <si>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</si>
  <si>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</si>
  <si>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</si>
  <si>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</si>
  <si>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</si>
  <si>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</si>
  <si>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</si>
  <si>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</si>
  <si>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</si>
  <si>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</si>
  <si>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</si>
  <si>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</si>
  <si>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</si>
  <si>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</si>
  <si>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</si>
  <si>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</si>
  <si>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</si>
  <si>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</si>
  <si>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</si>
  <si>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</si>
  <si>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</si>
  <si>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</si>
  <si>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</si>
  <si>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</si>
  <si>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</si>
  <si>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</si>
  <si>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</si>
  <si>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</si>
  <si>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</si>
  <si>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</si>
  <si>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</si>
  <si>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</si>
  <si>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</si>
  <si>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</si>
  <si>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</si>
  <si>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</si>
  <si>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</si>
  <si>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</si>
  <si>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</si>
  <si>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</si>
  <si>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</si>
  <si>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</si>
  <si>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</si>
  <si>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</si>
  <si>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</si>
  <si>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</si>
  <si>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</si>
  <si>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</si>
  <si>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</si>
  <si>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</si>
  <si>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</si>
  <si>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級のチェック</t>
    <rPh sb="0" eb="1">
      <t>キュウ</t>
    </rPh>
    <phoneticPr fontId="1"/>
  </si>
  <si>
    <t>↓</t>
    <phoneticPr fontId="1"/>
  </si>
  <si>
    <t>初級</t>
    <phoneticPr fontId="1"/>
  </si>
  <si>
    <t>中級</t>
    <phoneticPr fontId="1"/>
  </si>
  <si>
    <t>上級</t>
    <phoneticPr fontId="1"/>
  </si>
  <si>
    <t>採点するにチェック有り＝TRUE↓</t>
    <rPh sb="0" eb="2">
      <t>サイテン</t>
    </rPh>
    <rPh sb="9" eb="10">
      <t>ア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</si>
  <si>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</si>
  <si>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</si>
  <si>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↑合格表示用</t>
    <rPh sb="1" eb="3">
      <t>ゴウカク</t>
    </rPh>
    <rPh sb="3" eb="6">
      <t>ヒョウジヨウ</t>
    </rPh>
    <phoneticPr fontId="1"/>
  </si>
  <si>
    <t>C</t>
    <phoneticPr fontId="1"/>
  </si>
  <si>
    <t>A</t>
    <phoneticPr fontId="1"/>
  </si>
  <si>
    <t>B</t>
    <phoneticPr fontId="1"/>
  </si>
  <si>
    <t>　・解答用紙を、可児市役所広報情報課、連絡所（地区センター）または図書館（本館）へ直接持参</t>
    <rPh sb="8" eb="13">
      <t>カニシヤクショ</t>
    </rPh>
    <rPh sb="13" eb="17">
      <t>コウホウジョウホウ</t>
    </rPh>
    <rPh sb="17" eb="18">
      <t>カ</t>
    </rPh>
    <rPh sb="19" eb="22">
      <t>レンラクショ</t>
    </rPh>
    <rPh sb="23" eb="25">
      <t>チク</t>
    </rPh>
    <rPh sb="33" eb="36">
      <t>トショカン</t>
    </rPh>
    <rPh sb="37" eb="39">
      <t>ホンカン</t>
    </rPh>
    <rPh sb="41" eb="43">
      <t>チョクセツ</t>
    </rPh>
    <rPh sb="43" eb="45">
      <t>ジサン</t>
    </rPh>
    <phoneticPr fontId="1"/>
  </si>
  <si>
    <t>　・Excelで解答した場合、ファイルを添付しEメールで提出　　　　　　　　　</t>
    <rPh sb="8" eb="10">
      <t>カイトウ</t>
    </rPh>
    <rPh sb="12" eb="14">
      <t>バアイ</t>
    </rPh>
    <rPh sb="20" eb="22">
      <t>テンプ</t>
    </rPh>
    <rPh sb="28" eb="30">
      <t>テイシュツ</t>
    </rPh>
    <phoneticPr fontId="1"/>
  </si>
  <si>
    <t>（toukei@city.kani.lg.jp）</t>
    <phoneticPr fontId="1"/>
  </si>
  <si>
    <r>
      <t>　・解答用紙を、可児市役所広報情報課へ郵送（</t>
    </r>
    <r>
      <rPr>
        <sz val="9"/>
        <color theme="1"/>
        <rFont val="HG丸ｺﾞｼｯｸM-PRO"/>
        <family val="3"/>
        <charset val="128"/>
      </rPr>
      <t>〒509-0292</t>
    </r>
    <r>
      <rPr>
        <sz val="10.5"/>
        <color theme="1"/>
        <rFont val="HG丸ｺﾞｼｯｸM-PRO"/>
        <family val="3"/>
        <charset val="128"/>
      </rPr>
      <t>可児市広見1－1）又はＦＡＸ（６1－０３４５）</t>
    </r>
    <rPh sb="8" eb="13">
      <t>カニシヤクショ</t>
    </rPh>
    <rPh sb="13" eb="17">
      <t>コウホウジョウホウ</t>
    </rPh>
    <rPh sb="17" eb="18">
      <t>カ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</si>
  <si>
    <t>2024年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</si>
</sst>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2" borderId="18" xfId="0" applyFont="1" applyFill="1" applyBorder="1"/>
    <xf numFmtId="0" fontId="2" fillId="0" borderId="25" xfId="0" applyFont="1" applyBorder="1"/>
    <xf numFmtId="0" fontId="2" fillId="0" borderId="10" xfId="0" applyFont="1" applyBorder="1"/>
    <xf numFmtId="0" fontId="2" fillId="0" borderId="22" xfId="0" applyFont="1" applyBorder="1"/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right" shrinkToFi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8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0" borderId="1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7" fillId="2" borderId="35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left" vertical="center" indent="1"/>
      <protection locked="0"/>
    </xf>
    <xf numFmtId="0" fontId="7" fillId="2" borderId="37" xfId="0" applyFont="1" applyFill="1" applyBorder="1" applyAlignment="1" applyProtection="1">
      <alignment horizontal="left" vertical="center" indent="1"/>
      <protection locked="0"/>
    </xf>
    <xf numFmtId="0" fontId="7" fillId="2" borderId="38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right" vertical="center" shrinkToFit="1"/>
      <protection hidden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wrapText="1" shrinkToFit="1"/>
    </xf>
    <xf numFmtId="0" fontId="19" fillId="0" borderId="23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5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99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11" lockText="1" noThreeD="1"/>
</file>

<file path=xl/ctrlProps/ctrlProp5.xml><?xml version="1.0" encoding="utf-8"?>
<formControlPr xmlns="http://schemas.microsoft.com/office/spreadsheetml/2009/9/main" objectType="CheckBox" fmlaLink="採点!$C$11" lockText="1" noThreeD="1"/>
</file>

<file path=xl/ctrlProps/ctrlProp6.xml><?xml version="1.0" encoding="utf-8"?>
<formControlPr xmlns="http://schemas.microsoft.com/office/spreadsheetml/2009/9/main" objectType="CheckBox" fmlaLink="採点!$D$11" lockText="1" noThreeD="1"/>
</file>

<file path=xl/ctrlProps/ctrlProp7.xml><?xml version="1.0" encoding="utf-8"?>
<formControlPr xmlns="http://schemas.microsoft.com/office/spreadsheetml/2009/9/main" objectType="CheckBox" fmlaLink="採点!$B$12" lockText="1" noThreeD="1"/>
</file>

<file path=xl/ctrlProps/ctrlProp8.xml><?xml version="1.0" encoding="utf-8"?>
<formControlPr xmlns="http://schemas.microsoft.com/office/spreadsheetml/2009/9/main" objectType="CheckBox" fmlaLink="採点!$C$12" lockText="1" noThreeD="1"/>
</file>

<file path=xl/ctrlProps/ctrlProp9.xml><?xml version="1.0" encoding="utf-8"?>
<formControlPr xmlns="http://schemas.microsoft.com/office/spreadsheetml/2009/9/main" objectType="CheckBox" fmlaLink="採点!$D$12" lockText="1" noThreeD="1"/>
</file>

<file path=xl/ctrlProps/ctrlProp10.xml><?xml version="1.0" encoding="utf-8"?>
<formControlPr xmlns="http://schemas.microsoft.com/office/spreadsheetml/2009/9/main" objectType="CheckBox" fmlaLink="採点!$B$13" lockText="1" noThreeD="1"/>
</file>

<file path=xl/ctrlProps/ctrlProp11.xml><?xml version="1.0" encoding="utf-8"?>
<formControlPr xmlns="http://schemas.microsoft.com/office/spreadsheetml/2009/9/main" objectType="CheckBox" fmlaLink="採点!$C$13" lockText="1" noThreeD="1"/>
</file>

<file path=xl/ctrlProps/ctrlProp12.xml><?xml version="1.0" encoding="utf-8"?>
<formControlPr xmlns="http://schemas.microsoft.com/office/spreadsheetml/2009/9/main" objectType="CheckBox" fmlaLink="採点!$D$13" lockText="1" noThreeD="1"/>
</file>

<file path=xl/ctrlProps/ctrlProp13.xml><?xml version="1.0" encoding="utf-8"?>
<formControlPr xmlns="http://schemas.microsoft.com/office/spreadsheetml/2009/9/main" objectType="CheckBox" fmlaLink="採点!$B$14" lockText="1" noThreeD="1"/>
</file>

<file path=xl/ctrlProps/ctrlProp14.xml><?xml version="1.0" encoding="utf-8"?>
<formControlPr xmlns="http://schemas.microsoft.com/office/spreadsheetml/2009/9/main" objectType="CheckBox" fmlaLink="採点!$C$14" lockText="1" noThreeD="1"/>
</file>

<file path=xl/ctrlProps/ctrlProp15.xml><?xml version="1.0" encoding="utf-8"?>
<formControlPr xmlns="http://schemas.microsoft.com/office/spreadsheetml/2009/9/main" objectType="CheckBox" fmlaLink="採点!$D$14" lockText="1" noThreeD="1"/>
</file>

<file path=xl/ctrlProps/ctrlProp16.xml><?xml version="1.0" encoding="utf-8"?>
<formControlPr xmlns="http://schemas.microsoft.com/office/spreadsheetml/2009/9/main" objectType="CheckBox" fmlaLink="採点!$B$15" lockText="1" noThreeD="1"/>
</file>

<file path=xl/ctrlProps/ctrlProp17.xml><?xml version="1.0" encoding="utf-8"?>
<formControlPr xmlns="http://schemas.microsoft.com/office/spreadsheetml/2009/9/main" objectType="CheckBox" fmlaLink="採点!$C$15" lockText="1" noThreeD="1"/>
</file>

<file path=xl/ctrlProps/ctrlProp18.xml><?xml version="1.0" encoding="utf-8"?>
<formControlPr xmlns="http://schemas.microsoft.com/office/spreadsheetml/2009/9/main" objectType="CheckBox" fmlaLink="採点!$D$15" lockText="1" noThreeD="1"/>
</file>

<file path=xl/ctrlProps/ctrlProp19.xml><?xml version="1.0" encoding="utf-8"?>
<formControlPr xmlns="http://schemas.microsoft.com/office/spreadsheetml/2009/9/main" objectType="CheckBox" fmlaLink="採点!$B$16" lockText="1" noThreeD="1"/>
</file>

<file path=xl/ctrlProps/ctrlProp20.xml><?xml version="1.0" encoding="utf-8"?>
<formControlPr xmlns="http://schemas.microsoft.com/office/spreadsheetml/2009/9/main" objectType="CheckBox" fmlaLink="採点!$C$16" lockText="1" noThreeD="1"/>
</file>

<file path=xl/ctrlProps/ctrlProp21.xml><?xml version="1.0" encoding="utf-8"?>
<formControlPr xmlns="http://schemas.microsoft.com/office/spreadsheetml/2009/9/main" objectType="CheckBox" fmlaLink="採点!$D$16" lockText="1" noThreeD="1"/>
</file>

<file path=xl/ctrlProps/ctrlProp22.xml><?xml version="1.0" encoding="utf-8"?>
<formControlPr xmlns="http://schemas.microsoft.com/office/spreadsheetml/2009/9/main" objectType="CheckBox" fmlaLink="採点!$B$17" lockText="1" noThreeD="1"/>
</file>

<file path=xl/ctrlProps/ctrlProp23.xml><?xml version="1.0" encoding="utf-8"?>
<formControlPr xmlns="http://schemas.microsoft.com/office/spreadsheetml/2009/9/main" objectType="CheckBox" fmlaLink="採点!$C$17" lockText="1" noThreeD="1"/>
</file>

<file path=xl/ctrlProps/ctrlProp24.xml><?xml version="1.0" encoding="utf-8"?>
<formControlPr xmlns="http://schemas.microsoft.com/office/spreadsheetml/2009/9/main" objectType="CheckBox" fmlaLink="採点!$D$17" lockText="1" noThreeD="1"/>
</file>

<file path=xl/ctrlProps/ctrlProp25.xml><?xml version="1.0" encoding="utf-8"?>
<formControlPr xmlns="http://schemas.microsoft.com/office/spreadsheetml/2009/9/main" objectType="CheckBox" fmlaLink="採点!$B$18" lockText="1" noThreeD="1"/>
</file>

<file path=xl/ctrlProps/ctrlProp26.xml><?xml version="1.0" encoding="utf-8"?>
<formControlPr xmlns="http://schemas.microsoft.com/office/spreadsheetml/2009/9/main" objectType="CheckBox" fmlaLink="採点!$C$18" lockText="1" noThreeD="1"/>
</file>

<file path=xl/ctrlProps/ctrlProp27.xml><?xml version="1.0" encoding="utf-8"?>
<formControlPr xmlns="http://schemas.microsoft.com/office/spreadsheetml/2009/9/main" objectType="CheckBox" fmlaLink="採点!$D$18" lockText="1" noThreeD="1"/>
</file>

<file path=xl/ctrlProps/ctrlProp28.xml><?xml version="1.0" encoding="utf-8"?>
<formControlPr xmlns="http://schemas.microsoft.com/office/spreadsheetml/2009/9/main" objectType="CheckBox" fmlaLink="採点!$B$19" lockText="1" noThreeD="1"/>
</file>

<file path=xl/ctrlProps/ctrlProp29.xml><?xml version="1.0" encoding="utf-8"?>
<formControlPr xmlns="http://schemas.microsoft.com/office/spreadsheetml/2009/9/main" objectType="CheckBox" fmlaLink="採点!$C$19" lockText="1" noThreeD="1"/>
</file>

<file path=xl/ctrlProps/ctrlProp30.xml><?xml version="1.0" encoding="utf-8"?>
<formControlPr xmlns="http://schemas.microsoft.com/office/spreadsheetml/2009/9/main" objectType="CheckBox" fmlaLink="採点!$D$19" lockText="1" noThreeD="1"/>
</file>

<file path=xl/ctrlProps/ctrlProp31.xml><?xml version="1.0" encoding="utf-8"?>
<formControlPr xmlns="http://schemas.microsoft.com/office/spreadsheetml/2009/9/main" objectType="CheckBox" fmlaLink="採点!$H$21" lockText="1" noThreeD="1"/>
</file>

<file path=xl/ctrlProps/ctrlProp32.xml><?xml version="1.0" encoding="utf-8"?>
<formControlPr xmlns="http://schemas.microsoft.com/office/spreadsheetml/2009/9/main" objectType="Radio" checked="Checked" firstButton="1" fmlaLink="採点!$D$4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9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9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9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171450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171450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171450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11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11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12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12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12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13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13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9525</xdr:rowOff>
        </xdr:from>
        <xdr:to>
          <xdr:col>2</xdr:col>
          <xdr:colOff>409575</xdr:colOff>
          <xdr:row>14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14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14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15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15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15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16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16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16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17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17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18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18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18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333375</xdr:colOff>
          <xdr:row>26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10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28575</xdr:rowOff>
        </xdr:from>
        <xdr:to>
          <xdr:col>3</xdr:col>
          <xdr:colOff>180975</xdr:colOff>
          <xdr:row>2</xdr:row>
          <xdr:rowOff>209550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28575</xdr:rowOff>
        </xdr:from>
        <xdr:to>
          <xdr:col>3</xdr:col>
          <xdr:colOff>180975</xdr:colOff>
          <xdr:row>3</xdr:row>
          <xdr:rowOff>209550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19050</xdr:rowOff>
        </xdr:from>
        <xdr:to>
          <xdr:col>3</xdr:col>
          <xdr:colOff>180975</xdr:colOff>
          <xdr:row>4</xdr:row>
          <xdr:rowOff>200025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 級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266701</xdr:colOff>
      <xdr:row>2</xdr:row>
      <xdr:rowOff>95251</xdr:rowOff>
    </xdr:from>
    <xdr:to>
      <xdr:col>9</xdr:col>
      <xdr:colOff>527560</xdr:colOff>
      <xdr:row>7</xdr:row>
      <xdr:rowOff>180975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1" y="552451"/>
          <a:ext cx="1060959" cy="1228724"/>
        </a:xfrm>
        <a:prstGeom prst="rect">
          <a:avLst/>
        </a:prstGeom>
      </xdr:spPr>
    </xdr:pic>
    <xdr:clientData/>
  </xdr:twoCellAnchor>
  <xdr:twoCellAnchor editAs="oneCell">
    <xdr:from>
      <xdr:col>3</xdr:col>
      <xdr:colOff>277196</xdr:colOff>
      <xdr:row>1</xdr:row>
      <xdr:rowOff>66676</xdr:rowOff>
    </xdr:from>
    <xdr:to>
      <xdr:col>4</xdr:col>
      <xdr:colOff>190772</xdr:colOff>
      <xdr:row>4</xdr:row>
      <xdr:rowOff>28575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746" y="295276"/>
          <a:ext cx="713676" cy="647699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2</xdr:row>
      <xdr:rowOff>171451</xdr:rowOff>
    </xdr:from>
    <xdr:to>
      <xdr:col>5</xdr:col>
      <xdr:colOff>219076</xdr:colOff>
      <xdr:row>5</xdr:row>
      <xdr:rowOff>165247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628651"/>
          <a:ext cx="771526" cy="679596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1</xdr:row>
      <xdr:rowOff>104775</xdr:rowOff>
    </xdr:from>
    <xdr:to>
      <xdr:col>7</xdr:col>
      <xdr:colOff>57537</xdr:colOff>
      <xdr:row>4</xdr:row>
      <xdr:rowOff>104775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333375"/>
          <a:ext cx="762387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7"/>
  <sheetViews>
    <sheetView tabSelected="1" zoomScaleNormal="100" workbookViewId="0">
      <selection activeCell="C39" sqref="C39:J39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5" style="24" customWidth="1"/>
    <col min="6" max="6" width="3.625" style="8" customWidth="1"/>
    <col min="7" max="7" width="8.625" style="8" customWidth="1"/>
    <col min="8" max="10" width="10.5" style="8" customWidth="1"/>
    <col min="11" max="11" width="3.625" style="8" customWidth="1"/>
    <col min="12" max="16384" width="9" style="8"/>
  </cols>
  <sheetData>
    <row r="1" spans="1:26" ht="18" customHeight="1" x14ac:dyDescent="0.4">
      <c r="A1" s="36" t="s">
        <v>31</v>
      </c>
      <c r="B1" s="4"/>
      <c r="C1" s="4"/>
      <c r="D1" s="4"/>
      <c r="E1" s="5"/>
      <c r="F1" s="6"/>
      <c r="G1" s="87" t="s">
        <v>68</v>
      </c>
      <c r="H1" s="87"/>
      <c r="I1" s="88" t="s">
        <v>27</v>
      </c>
      <c r="J1" s="88"/>
      <c r="K1" s="2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56"/>
      <c r="D2" s="4"/>
      <c r="E2" s="6"/>
      <c r="F2" s="6"/>
      <c r="G2" s="87"/>
      <c r="H2" s="87"/>
      <c r="I2" s="89"/>
      <c r="J2" s="89"/>
      <c r="K2" s="2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86" t="str">
        <f>IF(採点!F4="","かならず選んでください⇒","")</f>
        <v/>
      </c>
      <c r="B3" s="86"/>
      <c r="C3" s="57"/>
      <c r="D3" s="6"/>
      <c r="E3" s="6"/>
      <c r="F3" s="6"/>
      <c r="G3" s="6"/>
      <c r="H3" s="96" t="str">
        <f>LEFT(採点!F4,1)&amp;" "&amp;RIGHT(採点!F4,1)</f>
        <v>初 級</v>
      </c>
      <c r="I3" s="26"/>
      <c r="J3" s="2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86"/>
      <c r="B4" s="86"/>
      <c r="C4" s="26"/>
      <c r="D4" s="6"/>
      <c r="E4" s="6"/>
      <c r="F4" s="6"/>
      <c r="G4" s="27"/>
      <c r="H4" s="96"/>
      <c r="I4" s="26"/>
      <c r="J4" s="2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55"/>
      <c r="B5" s="55"/>
      <c r="C5" s="58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58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6" t="s">
        <v>32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13</v>
      </c>
      <c r="C8" s="5" t="s">
        <v>14</v>
      </c>
      <c r="D8" s="5"/>
      <c r="E8" s="5"/>
      <c r="F8" s="6"/>
      <c r="G8" s="5"/>
      <c r="H8" s="5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41" t="str">
        <f>採点!M10</f>
        <v/>
      </c>
      <c r="B9" s="37" t="s">
        <v>1</v>
      </c>
      <c r="C9" s="10" t="s">
        <v>62</v>
      </c>
      <c r="D9" s="10" t="s">
        <v>63</v>
      </c>
      <c r="E9" s="11" t="s">
        <v>61</v>
      </c>
      <c r="F9" s="41" t="e">
        <f>採点!#REF!</f>
        <v>#REF!</v>
      </c>
      <c r="G9" s="71"/>
      <c r="H9" s="58"/>
      <c r="I9" s="58"/>
      <c r="J9" s="58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41" t="str">
        <f>採点!M11</f>
        <v/>
      </c>
      <c r="B10" s="38" t="s">
        <v>2</v>
      </c>
      <c r="C10" s="12" t="s">
        <v>62</v>
      </c>
      <c r="D10" s="12" t="s">
        <v>63</v>
      </c>
      <c r="E10" s="13" t="s">
        <v>61</v>
      </c>
      <c r="F10" s="41" t="e">
        <f>採点!#REF!</f>
        <v>#REF!</v>
      </c>
      <c r="G10" s="71"/>
      <c r="H10" s="58"/>
      <c r="I10" s="58"/>
      <c r="J10" s="58"/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41" t="str">
        <f>採点!M12</f>
        <v/>
      </c>
      <c r="B11" s="38" t="s">
        <v>3</v>
      </c>
      <c r="C11" s="12" t="s">
        <v>62</v>
      </c>
      <c r="D11" s="12" t="s">
        <v>63</v>
      </c>
      <c r="E11" s="13" t="s">
        <v>61</v>
      </c>
      <c r="F11" s="41" t="e">
        <f>採点!#REF!</f>
        <v>#REF!</v>
      </c>
      <c r="G11" s="71"/>
      <c r="H11" s="58"/>
      <c r="I11" s="58"/>
      <c r="J11" s="58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41" t="str">
        <f>採点!M13</f>
        <v/>
      </c>
      <c r="B12" s="38" t="s">
        <v>4</v>
      </c>
      <c r="C12" s="12" t="s">
        <v>62</v>
      </c>
      <c r="D12" s="12" t="s">
        <v>63</v>
      </c>
      <c r="E12" s="13" t="s">
        <v>61</v>
      </c>
      <c r="F12" s="41" t="e">
        <f>採点!#REF!</f>
        <v>#REF!</v>
      </c>
      <c r="G12" s="71"/>
      <c r="H12" s="58"/>
      <c r="I12" s="58"/>
      <c r="J12" s="58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41" t="str">
        <f>採点!M14</f>
        <v/>
      </c>
      <c r="B13" s="38" t="s">
        <v>6</v>
      </c>
      <c r="C13" s="12" t="s">
        <v>62</v>
      </c>
      <c r="D13" s="12" t="s">
        <v>63</v>
      </c>
      <c r="E13" s="13" t="s">
        <v>61</v>
      </c>
      <c r="F13" s="41" t="e">
        <f>採点!#REF!</f>
        <v>#REF!</v>
      </c>
      <c r="G13" s="71"/>
      <c r="H13" s="58"/>
      <c r="I13" s="58"/>
      <c r="J13" s="58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41" t="str">
        <f>採点!M15</f>
        <v/>
      </c>
      <c r="B14" s="38" t="s">
        <v>8</v>
      </c>
      <c r="C14" s="12" t="s">
        <v>62</v>
      </c>
      <c r="D14" s="12" t="s">
        <v>63</v>
      </c>
      <c r="E14" s="13" t="s">
        <v>61</v>
      </c>
      <c r="F14" s="41" t="e">
        <f>採点!#REF!</f>
        <v>#REF!</v>
      </c>
      <c r="G14" s="71"/>
      <c r="H14" s="58"/>
      <c r="I14" s="58"/>
      <c r="J14" s="58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41" t="str">
        <f>採点!M16</f>
        <v/>
      </c>
      <c r="B15" s="38" t="s">
        <v>9</v>
      </c>
      <c r="C15" s="12" t="s">
        <v>62</v>
      </c>
      <c r="D15" s="12" t="s">
        <v>63</v>
      </c>
      <c r="E15" s="13" t="s">
        <v>61</v>
      </c>
      <c r="F15" s="41" t="e">
        <f>採点!#REF!</f>
        <v>#REF!</v>
      </c>
      <c r="G15" s="71"/>
      <c r="H15" s="58"/>
      <c r="I15" s="58"/>
      <c r="J15" s="58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41" t="str">
        <f>採点!M17</f>
        <v/>
      </c>
      <c r="B16" s="38" t="s">
        <v>10</v>
      </c>
      <c r="C16" s="12" t="s">
        <v>62</v>
      </c>
      <c r="D16" s="12" t="s">
        <v>63</v>
      </c>
      <c r="E16" s="13" t="s">
        <v>61</v>
      </c>
      <c r="F16" s="41" t="e">
        <f>採点!#REF!</f>
        <v>#REF!</v>
      </c>
      <c r="G16" s="71"/>
      <c r="H16" s="58"/>
      <c r="I16" s="58"/>
      <c r="J16" s="58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41" t="str">
        <f>採点!M18</f>
        <v/>
      </c>
      <c r="B17" s="38" t="s">
        <v>11</v>
      </c>
      <c r="C17" s="12" t="s">
        <v>62</v>
      </c>
      <c r="D17" s="12" t="s">
        <v>63</v>
      </c>
      <c r="E17" s="13" t="s">
        <v>61</v>
      </c>
      <c r="F17" s="41" t="e">
        <f>採点!#REF!</f>
        <v>#REF!</v>
      </c>
      <c r="G17" s="71"/>
      <c r="H17" s="58"/>
      <c r="I17" s="58"/>
      <c r="J17" s="58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41" t="str">
        <f>採点!M19</f>
        <v/>
      </c>
      <c r="B18" s="39" t="s">
        <v>12</v>
      </c>
      <c r="C18" s="14" t="s">
        <v>62</v>
      </c>
      <c r="D18" s="14" t="s">
        <v>63</v>
      </c>
      <c r="E18" s="15" t="s">
        <v>61</v>
      </c>
      <c r="F18" s="41" t="e">
        <f>採点!#REF!</f>
        <v>#REF!</v>
      </c>
      <c r="G18" s="71"/>
      <c r="H18" s="58"/>
      <c r="I18" s="58"/>
      <c r="J18" s="58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41" t="e">
        <f>採点!#REF!</f>
        <v>#REF!</v>
      </c>
      <c r="B19" s="71"/>
      <c r="C19" s="58"/>
      <c r="D19" s="58"/>
      <c r="E19" s="58"/>
      <c r="F19" s="41" t="e">
        <f>採点!#REF!</f>
        <v>#REF!</v>
      </c>
      <c r="G19" s="71"/>
      <c r="H19" s="58"/>
      <c r="I19" s="58"/>
      <c r="J19" s="58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41" t="e">
        <f>採点!#REF!</f>
        <v>#REF!</v>
      </c>
      <c r="B20" s="71"/>
      <c r="C20" s="58"/>
      <c r="D20" s="58"/>
      <c r="E20" s="58"/>
      <c r="F20" s="41" t="e">
        <f>採点!#REF!</f>
        <v>#REF!</v>
      </c>
      <c r="G20" s="71"/>
      <c r="H20" s="58"/>
      <c r="I20" s="58"/>
      <c r="J20" s="58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41" t="e">
        <f>採点!#REF!</f>
        <v>#REF!</v>
      </c>
      <c r="B21" s="71"/>
      <c r="C21" s="58"/>
      <c r="D21" s="58"/>
      <c r="E21" s="58"/>
      <c r="F21" s="41" t="e">
        <f>採点!#REF!</f>
        <v>#REF!</v>
      </c>
      <c r="G21" s="71"/>
      <c r="H21" s="58"/>
      <c r="I21" s="58"/>
      <c r="J21" s="58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41" t="e">
        <f>採点!#REF!</f>
        <v>#REF!</v>
      </c>
      <c r="B22" s="71"/>
      <c r="C22" s="58"/>
      <c r="D22" s="58"/>
      <c r="E22" s="58"/>
      <c r="F22" s="41" t="e">
        <f>採点!#REF!</f>
        <v>#REF!</v>
      </c>
      <c r="G22" s="71"/>
      <c r="H22" s="58"/>
      <c r="I22" s="58"/>
      <c r="J22" s="58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41" t="e">
        <f>採点!#REF!</f>
        <v>#REF!</v>
      </c>
      <c r="B23" s="71"/>
      <c r="C23" s="58"/>
      <c r="D23" s="58"/>
      <c r="E23" s="58"/>
      <c r="F23" s="41" t="e">
        <f>採点!#REF!</f>
        <v>#REF!</v>
      </c>
      <c r="G23" s="71"/>
      <c r="H23" s="58"/>
      <c r="I23" s="58"/>
      <c r="J23" s="58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6" t="s">
        <v>35</v>
      </c>
      <c r="B25" s="6"/>
      <c r="C25" s="5"/>
      <c r="D25" s="5"/>
      <c r="E25" s="5"/>
      <c r="F25" s="6"/>
      <c r="G25" s="42" t="str">
        <f>採点!B20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 x14ac:dyDescent="0.4">
      <c r="A26" s="6"/>
      <c r="B26" s="6"/>
      <c r="C26" s="5"/>
      <c r="D26" s="5"/>
      <c r="E26" s="5"/>
      <c r="F26" s="6"/>
      <c r="G26" s="42" t="str">
        <f>採点!B21</f>
        <v/>
      </c>
      <c r="H26" s="6"/>
      <c r="I26" s="95" t="s">
        <v>21</v>
      </c>
      <c r="J26" s="95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6" t="s">
        <v>58</v>
      </c>
      <c r="B27" s="6"/>
      <c r="C27" s="5"/>
      <c r="D27" s="5"/>
      <c r="E27" s="5"/>
      <c r="F27" s="6"/>
      <c r="G27" s="6"/>
      <c r="H27" s="6"/>
      <c r="I27" s="78" t="str">
        <f>採点!I21</f>
        <v/>
      </c>
      <c r="J27" s="78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7.100000000000001" customHeight="1" x14ac:dyDescent="0.4">
      <c r="A28" s="6"/>
      <c r="B28" s="6"/>
      <c r="C28" s="5"/>
      <c r="D28" s="5"/>
      <c r="E28" s="5"/>
      <c r="F28" s="6"/>
      <c r="G28" s="6"/>
      <c r="H28" s="6"/>
      <c r="I28" s="79"/>
      <c r="J28" s="79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7.25" customHeight="1" x14ac:dyDescent="0.4">
      <c r="A29" s="36" t="s">
        <v>33</v>
      </c>
      <c r="B29" s="6"/>
      <c r="C29" s="5"/>
      <c r="D29" s="5"/>
      <c r="E29" s="5"/>
      <c r="F29" s="6"/>
      <c r="G29" s="6"/>
      <c r="H29" s="6"/>
      <c r="I29" s="79"/>
      <c r="J29" s="79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7.25" customHeight="1" x14ac:dyDescent="0.4">
      <c r="A30" s="36" t="s">
        <v>34</v>
      </c>
      <c r="B30" s="6"/>
      <c r="C30" s="5"/>
      <c r="D30" s="5"/>
      <c r="E30" s="5"/>
      <c r="F30" s="6"/>
      <c r="G30" s="6"/>
      <c r="H30" s="6"/>
      <c r="I30" s="80" t="str">
        <f>採点!M21</f>
        <v/>
      </c>
      <c r="J30" s="80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65</v>
      </c>
      <c r="B31" s="17"/>
      <c r="C31" s="18"/>
      <c r="D31" s="18"/>
      <c r="E31" s="18"/>
      <c r="F31" s="19"/>
      <c r="I31" s="59" t="s">
        <v>66</v>
      </c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67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64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18</v>
      </c>
      <c r="C35" s="5"/>
      <c r="D35" s="5"/>
      <c r="E35" s="72"/>
      <c r="F35" s="74" t="s">
        <v>30</v>
      </c>
      <c r="G35" s="75"/>
      <c r="H35" s="28"/>
      <c r="I35" s="28"/>
      <c r="J35" s="29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84" t="s">
        <v>25</v>
      </c>
      <c r="C36" s="90"/>
      <c r="D36" s="91"/>
      <c r="E36" s="76"/>
      <c r="F36" s="76"/>
      <c r="G36" s="76"/>
      <c r="H36" s="76"/>
      <c r="I36" s="76"/>
      <c r="J36" s="77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85"/>
      <c r="C37" s="92"/>
      <c r="D37" s="93"/>
      <c r="E37" s="93"/>
      <c r="F37" s="93"/>
      <c r="G37" s="93"/>
      <c r="H37" s="93"/>
      <c r="I37" s="93"/>
      <c r="J37" s="94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30" t="s">
        <v>19</v>
      </c>
      <c r="C38" s="81"/>
      <c r="D38" s="82"/>
      <c r="E38" s="82"/>
      <c r="F38" s="82"/>
      <c r="G38" s="82"/>
      <c r="H38" s="82"/>
      <c r="I38" s="82"/>
      <c r="J38" s="83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30" t="s">
        <v>26</v>
      </c>
      <c r="C39" s="81"/>
      <c r="D39" s="82"/>
      <c r="E39" s="82"/>
      <c r="F39" s="82"/>
      <c r="G39" s="82"/>
      <c r="H39" s="82"/>
      <c r="I39" s="82"/>
      <c r="J39" s="83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31" t="s">
        <v>20</v>
      </c>
      <c r="C40" s="32" t="s">
        <v>23</v>
      </c>
      <c r="D40" s="33"/>
      <c r="E40" s="73" t="s">
        <v>28</v>
      </c>
      <c r="F40" s="73"/>
      <c r="G40" s="33"/>
      <c r="H40" s="34" t="s">
        <v>29</v>
      </c>
      <c r="I40" s="33"/>
      <c r="J40" s="35" t="s">
        <v>22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21"/>
      <c r="B42" s="21"/>
      <c r="C42" s="22"/>
      <c r="D42" s="22"/>
      <c r="E42" s="22"/>
      <c r="F42" s="21"/>
      <c r="G42" s="21"/>
      <c r="H42" s="21"/>
      <c r="I42" s="21"/>
      <c r="J42" s="21"/>
      <c r="K42" s="2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3"/>
      <c r="D43" s="23"/>
      <c r="E43" s="2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3"/>
      <c r="D44" s="23"/>
      <c r="E44" s="2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3"/>
      <c r="D45" s="23"/>
      <c r="E45" s="2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3"/>
      <c r="D46" s="23"/>
      <c r="E46" s="2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3"/>
      <c r="D47" s="23"/>
      <c r="E47" s="2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3"/>
      <c r="D48" s="23"/>
      <c r="E48" s="2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3"/>
      <c r="D49" s="23"/>
      <c r="E49" s="2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3"/>
      <c r="D50" s="23"/>
      <c r="E50" s="2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3"/>
      <c r="D51" s="23"/>
      <c r="E51" s="2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3"/>
      <c r="D52" s="23"/>
      <c r="E52" s="2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3"/>
      <c r="D53" s="23"/>
      <c r="E53" s="2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3"/>
      <c r="D54" s="23"/>
      <c r="E54" s="2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3"/>
      <c r="D55" s="23"/>
      <c r="E55" s="2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3"/>
      <c r="D56" s="23"/>
      <c r="E56" s="23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3"/>
      <c r="D57" s="23"/>
      <c r="E57" s="2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q/DIVPMvzGTILLsCuxJqJ8HCSgaJ8Rbhood2LyVJRTXrj5uxEIejjIyq4I72sy2YwOUxh7m1QEnPkZJ2klNHEw==" saltValue="Bpoqxj8gn60dcFxJmnUhIQ==" spinCount="100000" sheet="1" selectLockedCells="1"/>
  <mergeCells count="15">
    <mergeCell ref="B36:B37"/>
    <mergeCell ref="A3:B4"/>
    <mergeCell ref="G1:H2"/>
    <mergeCell ref="I1:J2"/>
    <mergeCell ref="C36:D36"/>
    <mergeCell ref="C37:J37"/>
    <mergeCell ref="I26:J26"/>
    <mergeCell ref="H3:H4"/>
    <mergeCell ref="E40:F40"/>
    <mergeCell ref="F35:G35"/>
    <mergeCell ref="E36:J36"/>
    <mergeCell ref="I27:J29"/>
    <mergeCell ref="I30:J30"/>
    <mergeCell ref="C39:J39"/>
    <mergeCell ref="C38:J38"/>
  </mergeCells>
  <phoneticPr fontId="1"/>
  <conditionalFormatting sqref="A9:A23">
    <cfRule type="containsErrors" dxfId="4" priority="4">
      <formula>ISERROR(A9)</formula>
    </cfRule>
  </conditionalFormatting>
  <conditionalFormatting sqref="F9:F23">
    <cfRule type="containsErrors" dxfId="3" priority="3">
      <formula>ISERROR(F9)</formula>
    </cfRule>
  </conditionalFormatting>
  <hyperlinks>
    <hyperlink ref="I31" r:id="rId1" display="sogoseisaku@city.kani.lg.jp" xr:uid="{00000000-0004-0000-0000-000000000000}"/>
  </hyperlinks>
  <pageMargins left="0.31496062992125984" right="0" top="0.39370078740157483" bottom="0.35433070866141736" header="0.31496062992125984" footer="0.31496062992125984"/>
  <pageSetup paperSize="9" orientation="portrait" r:id="rId2"/>
  <colBreaks count="1" manualBreakCount="1">
    <brk id="11" max="1048575" man="1"/>
  </colBreaks>
  <ignoredErrors>
    <ignoredError sqref="F9:F23 A19:A23" evalError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5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6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7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8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9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0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9525</xdr:rowOff>
                  </from>
                  <to>
                    <xdr:col>2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1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2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3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4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5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6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7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8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9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0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1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32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33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4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35" name="Check Box 261">
              <controlPr defaultSize="0" print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333375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6" name="Option Button 262">
              <controlPr defaultSize="0" autoFill="0" autoLine="0" autoPict="0">
                <anchor moveWithCells="1">
                  <from>
                    <xdr:col>2</xdr:col>
                    <xdr:colOff>114300</xdr:colOff>
                    <xdr:row>2</xdr:row>
                    <xdr:rowOff>28575</xdr:rowOff>
                  </from>
                  <to>
                    <xdr:col>3</xdr:col>
                    <xdr:colOff>180975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7" name="Option Button 263">
              <controlPr defaultSize="0" autoFill="0" autoLine="0" autoPict="0">
                <anchor moveWithCells="1">
                  <from>
                    <xdr:col>2</xdr:col>
                    <xdr:colOff>114300</xdr:colOff>
                    <xdr:row>3</xdr:row>
                    <xdr:rowOff>28575</xdr:rowOff>
                  </from>
                  <to>
                    <xdr:col>3</xdr:col>
                    <xdr:colOff>180975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8" name="Option Button 264">
              <controlPr defaultSize="0" autoFill="0" autoLine="0" autoPict="0">
                <anchor moveWithCells="1">
                  <from>
                    <xdr:col>2</xdr:col>
                    <xdr:colOff>114300</xdr:colOff>
                    <xdr:row>4</xdr:row>
                    <xdr:rowOff>19050</xdr:rowOff>
                  </from>
                  <to>
                    <xdr:col>3</xdr:col>
                    <xdr:colOff>180975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03E15F-01B1-4709-9134-3228BE0FB4E8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B9:B18</xm:sqref>
        </x14:conditionalFormatting>
        <x14:conditionalFormatting xmlns:xm="http://schemas.microsoft.com/office/excel/2006/main">
          <x14:cfRule type="expression" priority="6" id="{9103E15F-01B1-4709-9134-3228BE0FB4E8}">
            <xm:f>採点!#REF!="×"</xm:f>
            <x14:dxf>
              <fill>
                <patternFill patternType="gray125">
                  <fgColor rgb="FFC00000"/>
                </patternFill>
              </fill>
            </x14:dxf>
          </x14:cfRule>
          <xm:sqref>B19:B23</xm:sqref>
        </x14:conditionalFormatting>
        <x14:conditionalFormatting xmlns:xm="http://schemas.microsoft.com/office/excel/2006/main">
          <x14:cfRule type="expression" priority="7" id="{2A3341E7-FCF4-4A26-87CF-29EFEF82C062}">
            <xm:f>採点!#REF!="×"</xm:f>
            <x14:dxf>
              <fill>
                <patternFill patternType="gray125">
                  <fgColor rgb="FFC00000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2"/>
  <sheetViews>
    <sheetView zoomScaleNormal="100" workbookViewId="0">
      <selection activeCell="F13" sqref="F13"/>
    </sheetView>
  </sheetViews>
  <sheetFormatPr defaultRowHeight="18" x14ac:dyDescent="0.35"/>
  <cols>
    <col min="1" max="16384" width="9" style="1"/>
  </cols>
  <sheetData>
    <row r="2" spans="1:13" x14ac:dyDescent="0.35">
      <c r="D2" s="97" t="s">
        <v>52</v>
      </c>
      <c r="E2" s="97"/>
      <c r="F2" s="61" t="s">
        <v>36</v>
      </c>
    </row>
    <row r="3" spans="1:13" x14ac:dyDescent="0.35">
      <c r="B3" s="2"/>
      <c r="C3" s="2"/>
      <c r="D3" s="60" t="s">
        <v>53</v>
      </c>
      <c r="E3" s="60"/>
      <c r="F3" s="60" t="s">
        <v>53</v>
      </c>
    </row>
    <row r="4" spans="1:13" x14ac:dyDescent="0.35">
      <c r="B4" s="2"/>
      <c r="C4" s="3"/>
      <c r="D4" s="67">
        <v>1</v>
      </c>
      <c r="E4" s="60" t="s">
        <v>37</v>
      </c>
      <c r="F4" s="62" t="str">
        <f>IF(D4=1,"初級",IF(D4=2,"中級",IF(D4=3,"上級","")))</f>
        <v>初級</v>
      </c>
    </row>
    <row r="5" spans="1:13" x14ac:dyDescent="0.35">
      <c r="B5" s="2"/>
      <c r="C5" s="2"/>
      <c r="D5" s="60"/>
      <c r="E5" s="60"/>
      <c r="F5" s="60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98" t="s">
        <v>38</v>
      </c>
      <c r="B8" s="100" t="s">
        <v>42</v>
      </c>
      <c r="C8" s="101"/>
      <c r="D8" s="101"/>
      <c r="E8" s="102" t="s">
        <v>43</v>
      </c>
      <c r="F8" s="119" t="s">
        <v>24</v>
      </c>
      <c r="G8" s="114" t="s">
        <v>44</v>
      </c>
      <c r="H8" s="115"/>
      <c r="I8" s="116"/>
      <c r="J8" s="117" t="s">
        <v>45</v>
      </c>
      <c r="K8" s="118"/>
      <c r="L8" s="118"/>
      <c r="M8" s="107" t="s">
        <v>46</v>
      </c>
    </row>
    <row r="9" spans="1:13" x14ac:dyDescent="0.35">
      <c r="A9" s="99"/>
      <c r="B9" s="44" t="s">
        <v>39</v>
      </c>
      <c r="C9" s="44" t="s">
        <v>40</v>
      </c>
      <c r="D9" s="44" t="s">
        <v>41</v>
      </c>
      <c r="E9" s="103"/>
      <c r="F9" s="119"/>
      <c r="G9" s="53" t="s">
        <v>54</v>
      </c>
      <c r="H9" s="45" t="s">
        <v>55</v>
      </c>
      <c r="I9" s="70" t="s">
        <v>56</v>
      </c>
      <c r="J9" s="51" t="s">
        <v>54</v>
      </c>
      <c r="K9" s="45" t="s">
        <v>55</v>
      </c>
      <c r="L9" s="45" t="s">
        <v>56</v>
      </c>
      <c r="M9" s="108"/>
    </row>
    <row r="10" spans="1:13" x14ac:dyDescent="0.35">
      <c r="A10" s="45" t="s">
        <v>0</v>
      </c>
      <c r="B10" s="68" t="b">
        <v>0</v>
      </c>
      <c r="C10" s="68" t="b">
        <v>0</v>
      </c>
      <c r="D10" s="68"/>
      <c r="E10" s="63" t="str">
        <f>IF(COUNTIF(B10:D10,TRUE)&gt;1,"×","")</f>
        <v/>
      </c>
      <c r="F10" s="46">
        <f>IF(E10="×",0,IF(B10=TRUE,"A",IF(C10=TRUE,"B",IF(D10=TRUE,"C",0))))</f>
        <v>0</v>
      </c>
      <c r="G10" s="53" t="s">
        <v>62</v>
      </c>
      <c r="H10" s="69" t="s">
        <v>61</v>
      </c>
      <c r="I10" s="54" t="s">
        <v>61</v>
      </c>
      <c r="J10" s="51" t="str">
        <f t="shared" ref="J10:J19" si="0">IF(F10=G10,"〇","×")</f>
        <v>×</v>
      </c>
      <c r="K10" s="45" t="str">
        <f t="shared" ref="K10:K19" si="1">IF(F10=H10,"〇","×")</f>
        <v>×</v>
      </c>
      <c r="L10" s="45" t="str">
        <f t="shared" ref="L10:L19" si="2">IF(F10=I10,"〇","×")</f>
        <v>×</v>
      </c>
      <c r="M10" s="64" t="str">
        <f t="shared" ref="M10:M19" si="3">IF($H$21=TRUE,HLOOKUP($F$4,$J$9:$L$19,MID(A10,2,2)+1,FALSE),"")</f>
        <v/>
      </c>
    </row>
    <row r="11" spans="1:13" x14ac:dyDescent="0.35">
      <c r="A11" s="45" t="s">
        <v>15</v>
      </c>
      <c r="B11" s="68" t="b">
        <v>0</v>
      </c>
      <c r="C11" s="68"/>
      <c r="D11" s="68"/>
      <c r="E11" s="63" t="str">
        <f t="shared" ref="E11:E19" si="4">IF(COUNTIF(B11:D11,TRUE)&gt;1,"×","")</f>
        <v/>
      </c>
      <c r="F11" s="46">
        <f>IF(E11="×",0,IF(B11=TRUE,"A",IF(C11=TRUE,"B",IF(D11=TRUE,"C",0))))</f>
        <v>0</v>
      </c>
      <c r="G11" s="53" t="s">
        <v>61</v>
      </c>
      <c r="H11" s="69" t="s">
        <v>63</v>
      </c>
      <c r="I11" s="54" t="s">
        <v>62</v>
      </c>
      <c r="J11" s="51" t="str">
        <f t="shared" si="0"/>
        <v>×</v>
      </c>
      <c r="K11" s="45" t="str">
        <f t="shared" si="1"/>
        <v>×</v>
      </c>
      <c r="L11" s="45" t="str">
        <f t="shared" si="2"/>
        <v>×</v>
      </c>
      <c r="M11" s="64" t="str">
        <f t="shared" si="3"/>
        <v/>
      </c>
    </row>
    <row r="12" spans="1:13" x14ac:dyDescent="0.35">
      <c r="A12" s="45" t="s">
        <v>16</v>
      </c>
      <c r="B12" s="68" t="b">
        <v>0</v>
      </c>
      <c r="C12" s="68" t="b">
        <v>0</v>
      </c>
      <c r="D12" s="68"/>
      <c r="E12" s="63" t="str">
        <f t="shared" si="4"/>
        <v/>
      </c>
      <c r="F12" s="46">
        <f t="shared" ref="F12:F19" si="5">IF(E12="×",0,IF(B12=TRUE,"A",IF(C12=TRUE,"B",IF(D12=TRUE,"C",0))))</f>
        <v>0</v>
      </c>
      <c r="G12" s="53" t="s">
        <v>61</v>
      </c>
      <c r="H12" s="69" t="s">
        <v>62</v>
      </c>
      <c r="I12" s="54" t="s">
        <v>63</v>
      </c>
      <c r="J12" s="51" t="str">
        <f t="shared" si="0"/>
        <v>×</v>
      </c>
      <c r="K12" s="45" t="str">
        <f t="shared" si="1"/>
        <v>×</v>
      </c>
      <c r="L12" s="45" t="str">
        <f t="shared" si="2"/>
        <v>×</v>
      </c>
      <c r="M12" s="64" t="str">
        <f t="shared" si="3"/>
        <v/>
      </c>
    </row>
    <row r="13" spans="1:13" x14ac:dyDescent="0.35">
      <c r="A13" s="45" t="s">
        <v>17</v>
      </c>
      <c r="B13" s="68" t="b">
        <v>0</v>
      </c>
      <c r="C13" s="68"/>
      <c r="D13" s="68"/>
      <c r="E13" s="63" t="str">
        <f t="shared" si="4"/>
        <v/>
      </c>
      <c r="F13" s="46">
        <f t="shared" si="5"/>
        <v>0</v>
      </c>
      <c r="G13" s="53" t="s">
        <v>63</v>
      </c>
      <c r="H13" s="69" t="s">
        <v>63</v>
      </c>
      <c r="I13" s="54" t="s">
        <v>61</v>
      </c>
      <c r="J13" s="51" t="str">
        <f t="shared" si="0"/>
        <v>×</v>
      </c>
      <c r="K13" s="45" t="str">
        <f t="shared" si="1"/>
        <v>×</v>
      </c>
      <c r="L13" s="45" t="str">
        <f t="shared" si="2"/>
        <v>×</v>
      </c>
      <c r="M13" s="64" t="str">
        <f t="shared" si="3"/>
        <v/>
      </c>
    </row>
    <row r="14" spans="1:13" x14ac:dyDescent="0.35">
      <c r="A14" s="45" t="s">
        <v>5</v>
      </c>
      <c r="B14" s="68" t="b">
        <v>0</v>
      </c>
      <c r="C14" s="68"/>
      <c r="D14" s="68"/>
      <c r="E14" s="63" t="str">
        <f t="shared" si="4"/>
        <v/>
      </c>
      <c r="F14" s="46">
        <f t="shared" si="5"/>
        <v>0</v>
      </c>
      <c r="G14" s="53" t="s">
        <v>61</v>
      </c>
      <c r="H14" s="69" t="s">
        <v>62</v>
      </c>
      <c r="I14" s="54" t="s">
        <v>63</v>
      </c>
      <c r="J14" s="51" t="str">
        <f t="shared" si="0"/>
        <v>×</v>
      </c>
      <c r="K14" s="45" t="str">
        <f t="shared" si="1"/>
        <v>×</v>
      </c>
      <c r="L14" s="45" t="str">
        <f t="shared" si="2"/>
        <v>×</v>
      </c>
      <c r="M14" s="64" t="str">
        <f t="shared" si="3"/>
        <v/>
      </c>
    </row>
    <row r="15" spans="1:13" x14ac:dyDescent="0.35">
      <c r="A15" s="45" t="s">
        <v>7</v>
      </c>
      <c r="B15" s="68" t="b">
        <v>0</v>
      </c>
      <c r="C15" s="68"/>
      <c r="D15" s="68"/>
      <c r="E15" s="63" t="str">
        <f t="shared" si="4"/>
        <v/>
      </c>
      <c r="F15" s="46">
        <f t="shared" si="5"/>
        <v>0</v>
      </c>
      <c r="G15" s="53" t="s">
        <v>62</v>
      </c>
      <c r="H15" s="69" t="s">
        <v>63</v>
      </c>
      <c r="I15" s="54" t="s">
        <v>63</v>
      </c>
      <c r="J15" s="51" t="str">
        <f t="shared" si="0"/>
        <v>×</v>
      </c>
      <c r="K15" s="45" t="str">
        <f t="shared" si="1"/>
        <v>×</v>
      </c>
      <c r="L15" s="45" t="str">
        <f t="shared" si="2"/>
        <v>×</v>
      </c>
      <c r="M15" s="64" t="str">
        <f t="shared" si="3"/>
        <v/>
      </c>
    </row>
    <row r="16" spans="1:13" x14ac:dyDescent="0.35">
      <c r="A16" s="45" t="s">
        <v>9</v>
      </c>
      <c r="B16" s="68" t="b">
        <v>0</v>
      </c>
      <c r="C16" s="68"/>
      <c r="D16" s="68"/>
      <c r="E16" s="63" t="str">
        <f t="shared" si="4"/>
        <v/>
      </c>
      <c r="F16" s="46">
        <f t="shared" si="5"/>
        <v>0</v>
      </c>
      <c r="G16" s="53" t="s">
        <v>63</v>
      </c>
      <c r="H16" s="69" t="s">
        <v>63</v>
      </c>
      <c r="I16" s="54" t="s">
        <v>62</v>
      </c>
      <c r="J16" s="51" t="str">
        <f t="shared" si="0"/>
        <v>×</v>
      </c>
      <c r="K16" s="45" t="str">
        <f t="shared" si="1"/>
        <v>×</v>
      </c>
      <c r="L16" s="45" t="str">
        <f t="shared" si="2"/>
        <v>×</v>
      </c>
      <c r="M16" s="64" t="str">
        <f t="shared" si="3"/>
        <v/>
      </c>
    </row>
    <row r="17" spans="1:13" x14ac:dyDescent="0.35">
      <c r="A17" s="45" t="s">
        <v>10</v>
      </c>
      <c r="B17" s="68" t="b">
        <v>0</v>
      </c>
      <c r="C17" s="68"/>
      <c r="D17" s="68"/>
      <c r="E17" s="63" t="str">
        <f t="shared" si="4"/>
        <v/>
      </c>
      <c r="F17" s="46">
        <f t="shared" si="5"/>
        <v>0</v>
      </c>
      <c r="G17" s="53" t="s">
        <v>62</v>
      </c>
      <c r="H17" s="69" t="s">
        <v>61</v>
      </c>
      <c r="I17" s="54" t="s">
        <v>63</v>
      </c>
      <c r="J17" s="51" t="str">
        <f t="shared" si="0"/>
        <v>×</v>
      </c>
      <c r="K17" s="45" t="str">
        <f t="shared" si="1"/>
        <v>×</v>
      </c>
      <c r="L17" s="45" t="str">
        <f t="shared" si="2"/>
        <v>×</v>
      </c>
      <c r="M17" s="64" t="str">
        <f t="shared" si="3"/>
        <v/>
      </c>
    </row>
    <row r="18" spans="1:13" x14ac:dyDescent="0.35">
      <c r="A18" s="45" t="s">
        <v>11</v>
      </c>
      <c r="B18" s="68" t="b">
        <v>0</v>
      </c>
      <c r="C18" s="68"/>
      <c r="D18" s="68"/>
      <c r="E18" s="63" t="str">
        <f t="shared" si="4"/>
        <v/>
      </c>
      <c r="F18" s="46">
        <f t="shared" si="5"/>
        <v>0</v>
      </c>
      <c r="G18" s="53" t="s">
        <v>63</v>
      </c>
      <c r="H18" s="69" t="s">
        <v>61</v>
      </c>
      <c r="I18" s="54" t="s">
        <v>63</v>
      </c>
      <c r="J18" s="51" t="str">
        <f t="shared" si="0"/>
        <v>×</v>
      </c>
      <c r="K18" s="45" t="str">
        <f t="shared" si="1"/>
        <v>×</v>
      </c>
      <c r="L18" s="45" t="str">
        <f t="shared" si="2"/>
        <v>×</v>
      </c>
      <c r="M18" s="64" t="str">
        <f t="shared" si="3"/>
        <v/>
      </c>
    </row>
    <row r="19" spans="1:13" x14ac:dyDescent="0.35">
      <c r="A19" s="45" t="s">
        <v>12</v>
      </c>
      <c r="B19" s="68" t="b">
        <v>0</v>
      </c>
      <c r="C19" s="68"/>
      <c r="D19" s="68"/>
      <c r="E19" s="63" t="str">
        <f t="shared" si="4"/>
        <v/>
      </c>
      <c r="F19" s="46">
        <f t="shared" si="5"/>
        <v>0</v>
      </c>
      <c r="G19" s="53" t="s">
        <v>63</v>
      </c>
      <c r="H19" s="69" t="s">
        <v>63</v>
      </c>
      <c r="I19" s="54" t="s">
        <v>61</v>
      </c>
      <c r="J19" s="51" t="str">
        <f t="shared" si="0"/>
        <v>×</v>
      </c>
      <c r="K19" s="45" t="str">
        <f t="shared" si="1"/>
        <v>×</v>
      </c>
      <c r="L19" s="45" t="str">
        <f t="shared" si="2"/>
        <v>×</v>
      </c>
      <c r="M19" s="64" t="str">
        <f t="shared" si="3"/>
        <v/>
      </c>
    </row>
    <row r="20" spans="1:13" x14ac:dyDescent="0.35">
      <c r="A20" s="109" t="s">
        <v>50</v>
      </c>
      <c r="B20" s="65" t="str">
        <f>IF(COUNTIF(E10:E19,"×")&gt;0,"※二重チェックがあります","")</f>
        <v/>
      </c>
      <c r="C20" s="111" t="s">
        <v>47</v>
      </c>
      <c r="D20" s="112"/>
      <c r="F20" s="104" t="s">
        <v>57</v>
      </c>
      <c r="G20" s="105"/>
      <c r="H20" s="106"/>
      <c r="I20" s="52" t="s">
        <v>51</v>
      </c>
      <c r="J20" s="43">
        <f>COUNTIF(J10:J19,"〇")</f>
        <v>0</v>
      </c>
      <c r="K20" s="43">
        <f>COUNTIF(K10:K19,"〇")</f>
        <v>0</v>
      </c>
      <c r="L20" s="43">
        <f>COUNTIF(L10:L19,"〇")</f>
        <v>0</v>
      </c>
      <c r="M20" s="47"/>
    </row>
    <row r="21" spans="1:13" x14ac:dyDescent="0.35">
      <c r="A21" s="110"/>
      <c r="B21" s="65" t="str">
        <f>IF(H21=FALSE,"",IF(F4="","※級が未選択です！",""))</f>
        <v/>
      </c>
      <c r="C21" s="113" t="s">
        <v>48</v>
      </c>
      <c r="D21" s="97"/>
      <c r="F21" s="43" t="s">
        <v>21</v>
      </c>
      <c r="G21" s="65">
        <f>IF(F4="初級",J20,IF(F4="中級",K20,IF(F4="上級",L20,"")))</f>
        <v>0</v>
      </c>
      <c r="H21" s="43" t="b">
        <v>0</v>
      </c>
      <c r="I21" s="66" t="str">
        <f>IF(H21=TRUE,G21,"")</f>
        <v/>
      </c>
      <c r="J21" s="48"/>
      <c r="K21" s="49"/>
      <c r="L21" s="50"/>
      <c r="M21" s="65" t="str">
        <f>IF(AND(I21&lt;&gt;"",I21&gt;23),"合格です！","")</f>
        <v/>
      </c>
    </row>
    <row r="22" spans="1:13" x14ac:dyDescent="0.35">
      <c r="G22" s="1" t="s">
        <v>49</v>
      </c>
      <c r="H22" s="40"/>
      <c r="I22" s="1" t="s">
        <v>59</v>
      </c>
      <c r="M22" s="1" t="s">
        <v>60</v>
      </c>
    </row>
  </sheetData>
  <mergeCells count="12">
    <mergeCell ref="M8:M9"/>
    <mergeCell ref="A20:A21"/>
    <mergeCell ref="C20:D20"/>
    <mergeCell ref="C21:D21"/>
    <mergeCell ref="G8:I8"/>
    <mergeCell ref="J8:L8"/>
    <mergeCell ref="F8:F9"/>
    <mergeCell ref="D2:E2"/>
    <mergeCell ref="A8:A9"/>
    <mergeCell ref="B8:D8"/>
    <mergeCell ref="E8:E9"/>
    <mergeCell ref="F20:H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2024-05-29T04:11:30Z</dcterms:modified>
</cp:coreProperties>
</file>