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/>
  <xr:revisionPtr revIDLastSave="0" documentId="13_ncr:1_{5F46AD12-3453-45B4-BCF6-47C6EEC3A792}" xr6:coauthVersionLast="47" xr6:coauthVersionMax="47" xr10:uidLastSave="{00000000-0000-0000-0000-000000000000}"/>
  <workbookProtection workbookAlgorithmName="SHA-512" workbookHashValue="N6hglF7toI0aCFvr6wz1x/Mss50NUUdRn1Iqy/L5SdwA5ExxXpwUSNmi0kRxX5yxVTE8Q5ylcaTV7qSah6QxCg==" workbookSaltValue="yq19bQIjE4S8k0FrNffgLA==" workbookSpinCount="100000" lockStructure="1"/>
  <bookViews>
    <workbookView xWindow="5430" yWindow="2010" windowWidth="17400" windowHeight="1227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A3" i="1" l="1"/>
  <c r="E11" i="4" l="1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F40" i="4" s="1"/>
  <c r="E41" i="4"/>
  <c r="F41" i="4" s="1"/>
  <c r="K41" i="4" s="1"/>
  <c r="E42" i="4"/>
  <c r="F42" i="4" s="1"/>
  <c r="E43" i="4"/>
  <c r="F43" i="4" s="1"/>
  <c r="E44" i="4"/>
  <c r="F44" i="4" s="1"/>
  <c r="E45" i="4"/>
  <c r="F45" i="4" s="1"/>
  <c r="K45" i="4" s="1"/>
  <c r="E46" i="4"/>
  <c r="F46" i="4" s="1"/>
  <c r="E47" i="4"/>
  <c r="F47" i="4" s="1"/>
  <c r="E48" i="4"/>
  <c r="F48" i="4" s="1"/>
  <c r="E49" i="4"/>
  <c r="F49" i="4" s="1"/>
  <c r="K49" i="4" s="1"/>
  <c r="E50" i="4"/>
  <c r="F50" i="4" s="1"/>
  <c r="L50" i="4" s="1"/>
  <c r="E51" i="4"/>
  <c r="F51" i="4" s="1"/>
  <c r="L51" i="4" s="1"/>
  <c r="E52" i="4"/>
  <c r="F52" i="4" s="1"/>
  <c r="L52" i="4" s="1"/>
  <c r="E53" i="4"/>
  <c r="F53" i="4" s="1"/>
  <c r="L53" i="4" s="1"/>
  <c r="E54" i="4"/>
  <c r="F54" i="4" s="1"/>
  <c r="L54" i="4" s="1"/>
  <c r="E55" i="4"/>
  <c r="F55" i="4" s="1"/>
  <c r="L55" i="4" s="1"/>
  <c r="E56" i="4"/>
  <c r="F56" i="4" s="1"/>
  <c r="L56" i="4" s="1"/>
  <c r="E57" i="4"/>
  <c r="F57" i="4" s="1"/>
  <c r="L57" i="4" s="1"/>
  <c r="E58" i="4"/>
  <c r="F58" i="4" s="1"/>
  <c r="L58" i="4" s="1"/>
  <c r="E59" i="4"/>
  <c r="F59" i="4" s="1"/>
  <c r="L59" i="4" s="1"/>
  <c r="E10" i="4"/>
  <c r="B60" i="4" l="1"/>
  <c r="L46" i="4"/>
  <c r="K46" i="4"/>
  <c r="L42" i="4"/>
  <c r="K42" i="4"/>
  <c r="L48" i="4"/>
  <c r="K48" i="4"/>
  <c r="L44" i="4"/>
  <c r="K44" i="4"/>
  <c r="L40" i="4"/>
  <c r="K40" i="4"/>
  <c r="K47" i="4"/>
  <c r="L47" i="4"/>
  <c r="K43" i="4"/>
  <c r="L43" i="4"/>
  <c r="L49" i="4"/>
  <c r="L45" i="4"/>
  <c r="L41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G35" i="1" l="1"/>
  <c r="F10" i="4"/>
  <c r="M42" i="4" l="1"/>
  <c r="F16" i="1" s="1"/>
  <c r="M46" i="4"/>
  <c r="F20" i="1" s="1"/>
  <c r="M50" i="4"/>
  <c r="F24" i="1" s="1"/>
  <c r="M54" i="4"/>
  <c r="F28" i="1" s="1"/>
  <c r="M58" i="4"/>
  <c r="F32" i="1" s="1"/>
  <c r="M43" i="4"/>
  <c r="F17" i="1" s="1"/>
  <c r="M47" i="4"/>
  <c r="F21" i="1" s="1"/>
  <c r="M51" i="4"/>
  <c r="F25" i="1" s="1"/>
  <c r="M55" i="4"/>
  <c r="F29" i="1" s="1"/>
  <c r="M59" i="4"/>
  <c r="F33" i="1" s="1"/>
  <c r="M40" i="4"/>
  <c r="F14" i="1" s="1"/>
  <c r="M44" i="4"/>
  <c r="F18" i="1" s="1"/>
  <c r="M48" i="4"/>
  <c r="F22" i="1" s="1"/>
  <c r="M52" i="4"/>
  <c r="F26" i="1" s="1"/>
  <c r="M56" i="4"/>
  <c r="F30" i="1" s="1"/>
  <c r="M41" i="4"/>
  <c r="F15" i="1" s="1"/>
  <c r="M45" i="4"/>
  <c r="F19" i="1" s="1"/>
  <c r="M49" i="4"/>
  <c r="F23" i="1" s="1"/>
  <c r="M53" i="4"/>
  <c r="F27" i="1" s="1"/>
  <c r="M57" i="4"/>
  <c r="F31" i="1" s="1"/>
  <c r="B61" i="4"/>
  <c r="G36" i="1" s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L37" i="4"/>
  <c r="J38" i="4"/>
  <c r="J39" i="4"/>
  <c r="J24" i="4"/>
  <c r="J23" i="4"/>
  <c r="J22" i="4"/>
  <c r="J21" i="4"/>
  <c r="J20" i="4"/>
  <c r="J19" i="4"/>
  <c r="J18" i="4"/>
  <c r="J17" i="4"/>
  <c r="J16" i="4"/>
  <c r="L15" i="4"/>
  <c r="J14" i="4"/>
  <c r="J13" i="4"/>
  <c r="J12" i="4"/>
  <c r="J11" i="4"/>
  <c r="K10" i="4"/>
  <c r="H3" i="1"/>
  <c r="F3" i="4"/>
  <c r="G31" i="1" l="1"/>
  <c r="G27" i="1"/>
  <c r="G23" i="1"/>
  <c r="G19" i="1"/>
  <c r="G15" i="1"/>
  <c r="G30" i="1"/>
  <c r="G26" i="1"/>
  <c r="G22" i="1"/>
  <c r="G18" i="1"/>
  <c r="G14" i="1"/>
  <c r="G33" i="1"/>
  <c r="G29" i="1"/>
  <c r="G25" i="1"/>
  <c r="G21" i="1"/>
  <c r="G17" i="1"/>
  <c r="G32" i="1"/>
  <c r="G28" i="1"/>
  <c r="G24" i="1"/>
  <c r="G20" i="1"/>
  <c r="G16" i="1"/>
  <c r="L35" i="4"/>
  <c r="L27" i="4"/>
  <c r="L38" i="4"/>
  <c r="L36" i="4"/>
  <c r="L34" i="4"/>
  <c r="L31" i="4"/>
  <c r="L28" i="4"/>
  <c r="L26" i="4"/>
  <c r="L39" i="4"/>
  <c r="L33" i="4"/>
  <c r="L32" i="4"/>
  <c r="L30" i="4"/>
  <c r="L29" i="4"/>
  <c r="L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K15" i="4"/>
  <c r="M15" i="4" s="1"/>
  <c r="A14" i="1" s="1"/>
  <c r="J15" i="4"/>
  <c r="L14" i="4"/>
  <c r="K14" i="4"/>
  <c r="L13" i="4"/>
  <c r="K13" i="4"/>
  <c r="L12" i="4"/>
  <c r="K12" i="4"/>
  <c r="L11" i="4"/>
  <c r="K11" i="4"/>
  <c r="L10" i="4"/>
  <c r="M10" i="4" s="1"/>
  <c r="J10" i="4"/>
  <c r="K39" i="4"/>
  <c r="K38" i="4"/>
  <c r="K37" i="4"/>
  <c r="M37" i="4" s="1"/>
  <c r="F11" i="1" s="1"/>
  <c r="K36" i="4"/>
  <c r="K35" i="4"/>
  <c r="K34" i="4"/>
  <c r="K33" i="4"/>
  <c r="K32" i="4"/>
  <c r="K31" i="4"/>
  <c r="K30" i="4"/>
  <c r="K29" i="4"/>
  <c r="K28" i="4"/>
  <c r="K27" i="4"/>
  <c r="K26" i="4"/>
  <c r="K25" i="4"/>
  <c r="M31" i="4" l="1"/>
  <c r="A30" i="1" s="1"/>
  <c r="M12" i="4"/>
  <c r="A11" i="1" s="1"/>
  <c r="M14" i="4"/>
  <c r="A13" i="1" s="1"/>
  <c r="M16" i="4"/>
  <c r="A15" i="1" s="1"/>
  <c r="M18" i="4"/>
  <c r="A17" i="1" s="1"/>
  <c r="M20" i="4"/>
  <c r="A19" i="1" s="1"/>
  <c r="M22" i="4"/>
  <c r="A21" i="1" s="1"/>
  <c r="M24" i="4"/>
  <c r="A23" i="1" s="1"/>
  <c r="M32" i="4"/>
  <c r="A31" i="1" s="1"/>
  <c r="M28" i="4"/>
  <c r="A27" i="1" s="1"/>
  <c r="M38" i="4"/>
  <c r="F12" i="1" s="1"/>
  <c r="M27" i="4"/>
  <c r="A26" i="1" s="1"/>
  <c r="M33" i="4"/>
  <c r="A32" i="1" s="1"/>
  <c r="M13" i="4"/>
  <c r="A12" i="1" s="1"/>
  <c r="M19" i="4"/>
  <c r="A18" i="1" s="1"/>
  <c r="M23" i="4"/>
  <c r="A22" i="1" s="1"/>
  <c r="M29" i="4"/>
  <c r="A28" i="1" s="1"/>
  <c r="M39" i="4"/>
  <c r="F13" i="1" s="1"/>
  <c r="M34" i="4"/>
  <c r="A33" i="1" s="1"/>
  <c r="M35" i="4"/>
  <c r="F9" i="1" s="1"/>
  <c r="M25" i="4"/>
  <c r="A24" i="1" s="1"/>
  <c r="M17" i="4"/>
  <c r="A16" i="1" s="1"/>
  <c r="M21" i="4"/>
  <c r="A20" i="1" s="1"/>
  <c r="A9" i="1"/>
  <c r="M30" i="4"/>
  <c r="A29" i="1" s="1"/>
  <c r="M26" i="4"/>
  <c r="A25" i="1" s="1"/>
  <c r="M36" i="4"/>
  <c r="F10" i="1" s="1"/>
  <c r="J60" i="4"/>
  <c r="J61" i="4" s="1"/>
  <c r="K60" i="4"/>
  <c r="K61" i="4" s="1"/>
  <c r="L60" i="4"/>
  <c r="M11" i="4"/>
  <c r="A10" i="1" s="1"/>
  <c r="L61" i="4" l="1"/>
  <c r="G61" i="4"/>
  <c r="M60" i="4"/>
  <c r="M61" i="4" l="1"/>
  <c r="I40" i="1" s="1"/>
  <c r="I61" i="4"/>
  <c r="I37" i="1" s="1"/>
</calcChain>
</file>

<file path=xl/sharedStrings.xml><?xml version="1.0" encoding="utf-8"?>
<sst xmlns="http://schemas.openxmlformats.org/spreadsheetml/2006/main" count="138" uniqueCount="123">
  <si>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</si>
  <si>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</si>
  <si>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</si>
  <si>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</si>
  <si>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</si>
  <si>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</si>
  <si>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</si>
  <si>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</si>
  <si>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</si>
  <si>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</si>
  <si>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</si>
  <si>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</si>
  <si>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</si>
  <si>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</si>
  <si>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</si>
  <si>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</si>
  <si>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</si>
  <si>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</si>
  <si>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</si>
  <si>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</si>
  <si>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</si>
  <si>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</si>
  <si>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</si>
  <si>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</si>
  <si>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</si>
  <si>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</si>
  <si>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</si>
  <si>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</si>
  <si>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</si>
  <si>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</si>
  <si>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</si>
  <si>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</si>
  <si>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</si>
  <si>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</si>
  <si>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</si>
  <si>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</si>
  <si>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</si>
  <si>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</si>
  <si>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</si>
  <si>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</si>
  <si>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</si>
  <si>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</si>
  <si>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</si>
  <si>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</si>
  <si>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</si>
  <si>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</si>
  <si>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</si>
  <si>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</si>
  <si>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</si>
  <si>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</si>
  <si>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</si>
  <si>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</si>
  <si>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</si>
  <si>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</si>
  <si>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</si>
  <si>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</si>
  <si>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</si>
  <si>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</si>
  <si>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</si>
  <si>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</si>
  <si>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</si>
  <si>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</si>
  <si>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</si>
  <si>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</si>
  <si>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</si>
  <si>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</si>
  <si>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</si>
  <si>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</si>
  <si>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</si>
  <si>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</si>
  <si>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</si>
  <si>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↓級のチェック</t>
    <rPh sb="1" eb="2">
      <t>キュウ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</si>
  <si>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</si>
  <si>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</si>
  <si>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</si>
  <si>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</si>
  <si>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</si>
  <si>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</si>
  <si>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</si>
  <si>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</si>
  <si>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</si>
  <si>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</si>
  <si>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</si>
  <si>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</si>
  <si>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</si>
  <si>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</si>
  <si>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2017年</t>
    <rPh sb="4" eb="5">
      <t>ネン</t>
    </rPh>
    <phoneticPr fontId="1"/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</si>
  <si>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</si>
  <si>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</si>
  <si>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</si>
  <si>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</si>
  <si>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</si>
  <si>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</si>
  <si>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</si>
  <si>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</si>
  <si>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</si>
  <si>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</si>
  <si>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</si>
  <si>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</si>
  <si>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</si>
  <si>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</si>
  <si>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</si>
  <si>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</si>
  <si>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</si>
  <si>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</si>
  <si>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</si>
  <si>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</si>
  <si>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（30問）</t>
    <rPh sb="3" eb="4">
      <t>モン</t>
    </rPh>
    <phoneticPr fontId="1"/>
  </si>
  <si>
    <t>（40問）</t>
    <rPh sb="3" eb="4">
      <t>モン</t>
    </rPh>
    <phoneticPr fontId="1"/>
  </si>
  <si>
    <t>（50問）</t>
    <rPh sb="3" eb="4">
      <t>モン</t>
    </rPh>
    <phoneticPr fontId="1"/>
  </si>
  <si>
    <t xml:space="preserve"> 受検日　 令和</t>
    <rPh sb="1" eb="3">
      <t>ジュケン</t>
    </rPh>
    <rPh sb="3" eb="4">
      <t>ビ</t>
    </rPh>
    <rPh sb="6" eb="8">
      <t>レイワ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</si>
  <si>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</si>
  <si>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</si>
  <si>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採点するにチェック有り＝TRUE↓</t>
    <rPh sb="0" eb="2">
      <t>サイテン</t>
    </rPh>
    <rPh sb="9" eb="10">
      <t>ア</t>
    </rPh>
    <phoneticPr fontId="1"/>
  </si>
  <si>
    <t>↑合格表示用（TRUEの場合のみ表示）</t>
    <rPh sb="1" eb="3">
      <t>ゴウカク</t>
    </rPh>
    <rPh sb="3" eb="6">
      <t>ヒョウジヨウ</t>
    </rPh>
    <rPh sb="12" eb="14">
      <t>バアイ</t>
    </rPh>
    <rPh sb="16" eb="18">
      <t>ヒョウジ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</si>
  <si>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</si>
  <si>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　・Excelで解答して、ファイルを添付しEメールで提出</t>
    <rPh sb="8" eb="10">
      <t>カイトウ</t>
    </rPh>
    <rPh sb="18" eb="20">
      <t>テンプ</t>
    </rPh>
    <rPh sb="26" eb="28">
      <t>テイシュツ</t>
    </rPh>
    <phoneticPr fontId="1"/>
  </si>
  <si>
    <t>初級</t>
    <phoneticPr fontId="1"/>
  </si>
  <si>
    <t>中級</t>
    <phoneticPr fontId="1"/>
  </si>
  <si>
    <t>上級</t>
    <phoneticPr fontId="1"/>
  </si>
  <si>
    <t>　・解答用紙を、可児市役所広報情報課、連絡所（地区センター）または図書館（本館）へ直接持参</t>
    <rPh sb="8" eb="13">
      <t>カニシヤクショ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</si>
  <si>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t>（toukei@city.kani.lg.jp）</t>
    <phoneticPr fontId="1"/>
  </si>
  <si>
    <t>　・解答用紙を、可児市役所広報情報課へ郵送（〒509-0292可児市広見1－1）又はＦＡＸ（６１－０３４５）</t>
    <rPh sb="8" eb="13">
      <t>カニシヤクショ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</si>
</sst>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 diagonalUp="1">
      <left style="medium">
        <color indexed="64"/>
      </left>
      <right style="thin">
        <color auto="1"/>
      </right>
      <top style="thin">
        <color auto="1"/>
      </top>
      <bottom/>
      <diagonal style="hair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hair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3" borderId="22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3" borderId="12" xfId="0" applyFont="1" applyFill="1" applyBorder="1"/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top" wrapText="1"/>
      <protection hidden="1"/>
    </xf>
    <xf numFmtId="0" fontId="2" fillId="4" borderId="1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2" fillId="0" borderId="0" xfId="0" applyFont="1" applyAlignment="1">
      <alignment horizontal="center" shrinkToFit="1"/>
    </xf>
    <xf numFmtId="0" fontId="13" fillId="2" borderId="0" xfId="0" applyFont="1" applyFill="1" applyAlignment="1">
      <alignment horizont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shrinkToFit="1"/>
      <protection hidden="1"/>
    </xf>
    <xf numFmtId="0" fontId="11" fillId="2" borderId="0" xfId="1" applyFont="1" applyFill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44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5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CCFFFF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36" lockText="1" noThreeD="1"/>
</file>

<file path=xl/ctrlProps/ctrlProp100.xml><?xml version="1.0" encoding="utf-8"?>
<formControlPr xmlns="http://schemas.microsoft.com/office/spreadsheetml/2009/9/main" objectType="CheckBox" fmlaLink="採点!$D$27" lockText="1" noThreeD="1"/>
</file>

<file path=xl/ctrlProps/ctrlProp101.xml><?xml version="1.0" encoding="utf-8"?>
<formControlPr xmlns="http://schemas.microsoft.com/office/spreadsheetml/2009/9/main" objectType="CheckBox" fmlaLink="採点!$B$28" lockText="1" noThreeD="1"/>
</file>

<file path=xl/ctrlProps/ctrlProp102.xml><?xml version="1.0" encoding="utf-8"?>
<formControlPr xmlns="http://schemas.microsoft.com/office/spreadsheetml/2009/9/main" objectType="CheckBox" fmlaLink="採点!$C$28" lockText="1" noThreeD="1"/>
</file>

<file path=xl/ctrlProps/ctrlProp103.xml><?xml version="1.0" encoding="utf-8"?>
<formControlPr xmlns="http://schemas.microsoft.com/office/spreadsheetml/2009/9/main" objectType="CheckBox" fmlaLink="採点!$D$28" lockText="1" noThreeD="1"/>
</file>

<file path=xl/ctrlProps/ctrlProp104.xml><?xml version="1.0" encoding="utf-8"?>
<formControlPr xmlns="http://schemas.microsoft.com/office/spreadsheetml/2009/9/main" objectType="CheckBox" fmlaLink="採点!$B$29" lockText="1" noThreeD="1"/>
</file>

<file path=xl/ctrlProps/ctrlProp105.xml><?xml version="1.0" encoding="utf-8"?>
<formControlPr xmlns="http://schemas.microsoft.com/office/spreadsheetml/2009/9/main" objectType="CheckBox" fmlaLink="採点!$C$29" lockText="1" noThreeD="1"/>
</file>

<file path=xl/ctrlProps/ctrlProp106.xml><?xml version="1.0" encoding="utf-8"?>
<formControlPr xmlns="http://schemas.microsoft.com/office/spreadsheetml/2009/9/main" objectType="CheckBox" fmlaLink="採点!$D$29" lockText="1" noThreeD="1"/>
</file>

<file path=xl/ctrlProps/ctrlProp107.xml><?xml version="1.0" encoding="utf-8"?>
<formControlPr xmlns="http://schemas.microsoft.com/office/spreadsheetml/2009/9/main" objectType="CheckBox" fmlaLink="採点!$B$30" lockText="1" noThreeD="1"/>
</file>

<file path=xl/ctrlProps/ctrlProp108.xml><?xml version="1.0" encoding="utf-8"?>
<formControlPr xmlns="http://schemas.microsoft.com/office/spreadsheetml/2009/9/main" objectType="CheckBox" fmlaLink="採点!$C$30" lockText="1" noThreeD="1"/>
</file>

<file path=xl/ctrlProps/ctrlProp109.xml><?xml version="1.0" encoding="utf-8"?>
<formControlPr xmlns="http://schemas.microsoft.com/office/spreadsheetml/2009/9/main" objectType="CheckBox" fmlaLink="採点!$D$30" lockText="1" noThreeD="1"/>
</file>

<file path=xl/ctrlProps/ctrlProp11.xml><?xml version="1.0" encoding="utf-8"?>
<formControlPr xmlns="http://schemas.microsoft.com/office/spreadsheetml/2009/9/main" objectType="CheckBox" fmlaLink="採点!$C$36" lockText="1" noThreeD="1"/>
</file>

<file path=xl/ctrlProps/ctrlProp110.xml><?xml version="1.0" encoding="utf-8"?>
<formControlPr xmlns="http://schemas.microsoft.com/office/spreadsheetml/2009/9/main" objectType="CheckBox" fmlaLink="採点!$B$31" lockText="1" noThreeD="1"/>
</file>

<file path=xl/ctrlProps/ctrlProp111.xml><?xml version="1.0" encoding="utf-8"?>
<formControlPr xmlns="http://schemas.microsoft.com/office/spreadsheetml/2009/9/main" objectType="CheckBox" fmlaLink="採点!$C$31" lockText="1" noThreeD="1"/>
</file>

<file path=xl/ctrlProps/ctrlProp112.xml><?xml version="1.0" encoding="utf-8"?>
<formControlPr xmlns="http://schemas.microsoft.com/office/spreadsheetml/2009/9/main" objectType="CheckBox" fmlaLink="採点!$D$31" lockText="1" noThreeD="1"/>
</file>

<file path=xl/ctrlProps/ctrlProp113.xml><?xml version="1.0" encoding="utf-8"?>
<formControlPr xmlns="http://schemas.microsoft.com/office/spreadsheetml/2009/9/main" objectType="CheckBox" fmlaLink="採点!$B$32" lockText="1" noThreeD="1"/>
</file>

<file path=xl/ctrlProps/ctrlProp114.xml><?xml version="1.0" encoding="utf-8"?>
<formControlPr xmlns="http://schemas.microsoft.com/office/spreadsheetml/2009/9/main" objectType="CheckBox" fmlaLink="採点!$C$32" lockText="1" noThreeD="1"/>
</file>

<file path=xl/ctrlProps/ctrlProp115.xml><?xml version="1.0" encoding="utf-8"?>
<formControlPr xmlns="http://schemas.microsoft.com/office/spreadsheetml/2009/9/main" objectType="CheckBox" fmlaLink="採点!$D$32" lockText="1" noThreeD="1"/>
</file>

<file path=xl/ctrlProps/ctrlProp116.xml><?xml version="1.0" encoding="utf-8"?>
<formControlPr xmlns="http://schemas.microsoft.com/office/spreadsheetml/2009/9/main" objectType="CheckBox" fmlaLink="採点!$B$33" lockText="1" noThreeD="1"/>
</file>

<file path=xl/ctrlProps/ctrlProp117.xml><?xml version="1.0" encoding="utf-8"?>
<formControlPr xmlns="http://schemas.microsoft.com/office/spreadsheetml/2009/9/main" objectType="CheckBox" fmlaLink="採点!$C$33" lockText="1" noThreeD="1"/>
</file>

<file path=xl/ctrlProps/ctrlProp118.xml><?xml version="1.0" encoding="utf-8"?>
<formControlPr xmlns="http://schemas.microsoft.com/office/spreadsheetml/2009/9/main" objectType="CheckBox" fmlaLink="採点!$D$33" lockText="1" noThreeD="1"/>
</file>

<file path=xl/ctrlProps/ctrlProp119.xml><?xml version="1.0" encoding="utf-8"?>
<formControlPr xmlns="http://schemas.microsoft.com/office/spreadsheetml/2009/9/main" objectType="CheckBox" fmlaLink="採点!$B$34" lockText="1" noThreeD="1"/>
</file>

<file path=xl/ctrlProps/ctrlProp12.xml><?xml version="1.0" encoding="utf-8"?>
<formControlPr xmlns="http://schemas.microsoft.com/office/spreadsheetml/2009/9/main" objectType="CheckBox" fmlaLink="採点!$D$36" lockText="1" noThreeD="1"/>
</file>

<file path=xl/ctrlProps/ctrlProp120.xml><?xml version="1.0" encoding="utf-8"?>
<formControlPr xmlns="http://schemas.microsoft.com/office/spreadsheetml/2009/9/main" objectType="CheckBox" fmlaLink="採点!$C$34" lockText="1" noThreeD="1"/>
</file>

<file path=xl/ctrlProps/ctrlProp121.xml><?xml version="1.0" encoding="utf-8"?>
<formControlPr xmlns="http://schemas.microsoft.com/office/spreadsheetml/2009/9/main" objectType="CheckBox" fmlaLink="採点!$D$34" lockText="1" noThreeD="1"/>
</file>

<file path=xl/ctrlProps/ctrlProp122.xml><?xml version="1.0" encoding="utf-8"?>
<formControlPr xmlns="http://schemas.microsoft.com/office/spreadsheetml/2009/9/main" objectType="CheckBox" fmlaLink="採点!$B$50" lockText="1" noThreeD="1"/>
</file>

<file path=xl/ctrlProps/ctrlProp123.xml><?xml version="1.0" encoding="utf-8"?>
<formControlPr xmlns="http://schemas.microsoft.com/office/spreadsheetml/2009/9/main" objectType="CheckBox" fmlaLink="採点!$C$50" lockText="1" noThreeD="1"/>
</file>

<file path=xl/ctrlProps/ctrlProp124.xml><?xml version="1.0" encoding="utf-8"?>
<formControlPr xmlns="http://schemas.microsoft.com/office/spreadsheetml/2009/9/main" objectType="CheckBox" fmlaLink="採点!$D$50" lockText="1" noThreeD="1"/>
</file>

<file path=xl/ctrlProps/ctrlProp125.xml><?xml version="1.0" encoding="utf-8"?>
<formControlPr xmlns="http://schemas.microsoft.com/office/spreadsheetml/2009/9/main" objectType="CheckBox" fmlaLink="採点!$B$51" lockText="1" noThreeD="1"/>
</file>

<file path=xl/ctrlProps/ctrlProp126.xml><?xml version="1.0" encoding="utf-8"?>
<formControlPr xmlns="http://schemas.microsoft.com/office/spreadsheetml/2009/9/main" objectType="CheckBox" fmlaLink="採点!$C$51" lockText="1" noThreeD="1"/>
</file>

<file path=xl/ctrlProps/ctrlProp127.xml><?xml version="1.0" encoding="utf-8"?>
<formControlPr xmlns="http://schemas.microsoft.com/office/spreadsheetml/2009/9/main" objectType="CheckBox" fmlaLink="採点!$D$51" lockText="1" noThreeD="1"/>
</file>

<file path=xl/ctrlProps/ctrlProp128.xml><?xml version="1.0" encoding="utf-8"?>
<formControlPr xmlns="http://schemas.microsoft.com/office/spreadsheetml/2009/9/main" objectType="CheckBox" fmlaLink="採点!$B$52" lockText="1" noThreeD="1"/>
</file>

<file path=xl/ctrlProps/ctrlProp129.xml><?xml version="1.0" encoding="utf-8"?>
<formControlPr xmlns="http://schemas.microsoft.com/office/spreadsheetml/2009/9/main" objectType="CheckBox" fmlaLink="採点!$C$52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30.xml><?xml version="1.0" encoding="utf-8"?>
<formControlPr xmlns="http://schemas.microsoft.com/office/spreadsheetml/2009/9/main" objectType="CheckBox" fmlaLink="採点!$D$52" lockText="1" noThreeD="1"/>
</file>

<file path=xl/ctrlProps/ctrlProp131.xml><?xml version="1.0" encoding="utf-8"?>
<formControlPr xmlns="http://schemas.microsoft.com/office/spreadsheetml/2009/9/main" objectType="CheckBox" fmlaLink="採点!$B$53" lockText="1" noThreeD="1"/>
</file>

<file path=xl/ctrlProps/ctrlProp132.xml><?xml version="1.0" encoding="utf-8"?>
<formControlPr xmlns="http://schemas.microsoft.com/office/spreadsheetml/2009/9/main" objectType="CheckBox" fmlaLink="採点!$C$53" lockText="1" noThreeD="1"/>
</file>

<file path=xl/ctrlProps/ctrlProp133.xml><?xml version="1.0" encoding="utf-8"?>
<formControlPr xmlns="http://schemas.microsoft.com/office/spreadsheetml/2009/9/main" objectType="CheckBox" fmlaLink="採点!$D$53" lockText="1" noThreeD="1"/>
</file>

<file path=xl/ctrlProps/ctrlProp134.xml><?xml version="1.0" encoding="utf-8"?>
<formControlPr xmlns="http://schemas.microsoft.com/office/spreadsheetml/2009/9/main" objectType="CheckBox" fmlaLink="採点!$B$54" lockText="1" noThreeD="1"/>
</file>

<file path=xl/ctrlProps/ctrlProp135.xml><?xml version="1.0" encoding="utf-8"?>
<formControlPr xmlns="http://schemas.microsoft.com/office/spreadsheetml/2009/9/main" objectType="CheckBox" fmlaLink="採点!$C$54" lockText="1" noThreeD="1"/>
</file>

<file path=xl/ctrlProps/ctrlProp136.xml><?xml version="1.0" encoding="utf-8"?>
<formControlPr xmlns="http://schemas.microsoft.com/office/spreadsheetml/2009/9/main" objectType="CheckBox" fmlaLink="採点!$D$54" lockText="1" noThreeD="1"/>
</file>

<file path=xl/ctrlProps/ctrlProp137.xml><?xml version="1.0" encoding="utf-8"?>
<formControlPr xmlns="http://schemas.microsoft.com/office/spreadsheetml/2009/9/main" objectType="CheckBox" fmlaLink="採点!$B$55" lockText="1" noThreeD="1"/>
</file>

<file path=xl/ctrlProps/ctrlProp138.xml><?xml version="1.0" encoding="utf-8"?>
<formControlPr xmlns="http://schemas.microsoft.com/office/spreadsheetml/2009/9/main" objectType="CheckBox" fmlaLink="採点!$C$55" lockText="1" noThreeD="1"/>
</file>

<file path=xl/ctrlProps/ctrlProp139.xml><?xml version="1.0" encoding="utf-8"?>
<formControlPr xmlns="http://schemas.microsoft.com/office/spreadsheetml/2009/9/main" objectType="CheckBox" fmlaLink="採点!$D$55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40.xml><?xml version="1.0" encoding="utf-8"?>
<formControlPr xmlns="http://schemas.microsoft.com/office/spreadsheetml/2009/9/main" objectType="CheckBox" fmlaLink="採点!$B$56" lockText="1" noThreeD="1"/>
</file>

<file path=xl/ctrlProps/ctrlProp141.xml><?xml version="1.0" encoding="utf-8"?>
<formControlPr xmlns="http://schemas.microsoft.com/office/spreadsheetml/2009/9/main" objectType="CheckBox" fmlaLink="採点!$C$56" lockText="1" noThreeD="1"/>
</file>

<file path=xl/ctrlProps/ctrlProp142.xml><?xml version="1.0" encoding="utf-8"?>
<formControlPr xmlns="http://schemas.microsoft.com/office/spreadsheetml/2009/9/main" objectType="CheckBox" fmlaLink="採点!$D$56" lockText="1" noThreeD="1"/>
</file>

<file path=xl/ctrlProps/ctrlProp143.xml><?xml version="1.0" encoding="utf-8"?>
<formControlPr xmlns="http://schemas.microsoft.com/office/spreadsheetml/2009/9/main" objectType="CheckBox" fmlaLink="採点!$B$57" lockText="1" noThreeD="1"/>
</file>

<file path=xl/ctrlProps/ctrlProp144.xml><?xml version="1.0" encoding="utf-8"?>
<formControlPr xmlns="http://schemas.microsoft.com/office/spreadsheetml/2009/9/main" objectType="CheckBox" fmlaLink="採点!$C$57" lockText="1" noThreeD="1"/>
</file>

<file path=xl/ctrlProps/ctrlProp145.xml><?xml version="1.0" encoding="utf-8"?>
<formControlPr xmlns="http://schemas.microsoft.com/office/spreadsheetml/2009/9/main" objectType="CheckBox" fmlaLink="採点!$D$57" lockText="1" noThreeD="1"/>
</file>

<file path=xl/ctrlProps/ctrlProp146.xml><?xml version="1.0" encoding="utf-8"?>
<formControlPr xmlns="http://schemas.microsoft.com/office/spreadsheetml/2009/9/main" objectType="CheckBox" fmlaLink="採点!$B$58" lockText="1" noThreeD="1"/>
</file>

<file path=xl/ctrlProps/ctrlProp147.xml><?xml version="1.0" encoding="utf-8"?>
<formControlPr xmlns="http://schemas.microsoft.com/office/spreadsheetml/2009/9/main" objectType="CheckBox" fmlaLink="採点!$C$58" lockText="1" noThreeD="1"/>
</file>

<file path=xl/ctrlProps/ctrlProp148.xml><?xml version="1.0" encoding="utf-8"?>
<formControlPr xmlns="http://schemas.microsoft.com/office/spreadsheetml/2009/9/main" objectType="CheckBox" fmlaLink="採点!$D$58" lockText="1" noThreeD="1"/>
</file>

<file path=xl/ctrlProps/ctrlProp149.xml><?xml version="1.0" encoding="utf-8"?>
<formControlPr xmlns="http://schemas.microsoft.com/office/spreadsheetml/2009/9/main" objectType="CheckBox" fmlaLink="採点!$B$59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50.xml><?xml version="1.0" encoding="utf-8"?>
<formControlPr xmlns="http://schemas.microsoft.com/office/spreadsheetml/2009/9/main" objectType="CheckBox" fmlaLink="採点!$C$59" lockText="1" noThreeD="1"/>
</file>

<file path=xl/ctrlProps/ctrlProp151.xml><?xml version="1.0" encoding="utf-8"?>
<formControlPr xmlns="http://schemas.microsoft.com/office/spreadsheetml/2009/9/main" objectType="CheckBox" fmlaLink="採点!$D$59" lockText="1" noThreeD="1"/>
</file>

<file path=xl/ctrlProps/ctrlProp152.xml><?xml version="1.0" encoding="utf-8"?>
<formControlPr xmlns="http://schemas.microsoft.com/office/spreadsheetml/2009/9/main" objectType="Radio" firstButton="1" fmlaLink="採点!$D$4" lockText="1"/>
</file>

<file path=xl/ctrlProps/ctrlProp153.xml><?xml version="1.0" encoding="utf-8"?>
<formControlPr xmlns="http://schemas.microsoft.com/office/spreadsheetml/2009/9/main" objectType="Radio" lockText="1"/>
</file>

<file path=xl/ctrlProps/ctrlProp154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CheckBox" fmlaLink="採点!$B$37" lockText="1" noThreeD="1"/>
</file>

<file path=xl/ctrlProps/ctrlProp17.xml><?xml version="1.0" encoding="utf-8"?>
<formControlPr xmlns="http://schemas.microsoft.com/office/spreadsheetml/2009/9/main" objectType="CheckBox" fmlaLink="採点!$C$37" lockText="1" noThreeD="1"/>
</file>

<file path=xl/ctrlProps/ctrlProp18.xml><?xml version="1.0" encoding="utf-8"?>
<formControlPr xmlns="http://schemas.microsoft.com/office/spreadsheetml/2009/9/main" objectType="CheckBox" fmlaLink="採点!$D$3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38" lockText="1" noThreeD="1"/>
</file>

<file path=xl/ctrlProps/ctrlProp23.xml><?xml version="1.0" encoding="utf-8"?>
<formControlPr xmlns="http://schemas.microsoft.com/office/spreadsheetml/2009/9/main" objectType="CheckBox" fmlaLink="採点!$C$38" lockText="1" noThreeD="1"/>
</file>

<file path=xl/ctrlProps/ctrlProp24.xml><?xml version="1.0" encoding="utf-8"?>
<formControlPr xmlns="http://schemas.microsoft.com/office/spreadsheetml/2009/9/main" objectType="CheckBox" fmlaLink="採点!$D$3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39" lockText="1" noThreeD="1"/>
</file>

<file path=xl/ctrlProps/ctrlProp29.xml><?xml version="1.0" encoding="utf-8"?>
<formControlPr xmlns="http://schemas.microsoft.com/office/spreadsheetml/2009/9/main" objectType="CheckBox" fmlaLink="採点!$C$3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3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40" lockText="1" noThreeD="1"/>
</file>

<file path=xl/ctrlProps/ctrlProp35.xml><?xml version="1.0" encoding="utf-8"?>
<formControlPr xmlns="http://schemas.microsoft.com/office/spreadsheetml/2009/9/main" objectType="CheckBox" fmlaLink="採点!$C$40" lockText="1" noThreeD="1"/>
</file>

<file path=xl/ctrlProps/ctrlProp36.xml><?xml version="1.0" encoding="utf-8"?>
<formControlPr xmlns="http://schemas.microsoft.com/office/spreadsheetml/2009/9/main" objectType="CheckBox" fmlaLink="採点!$D$4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35" lockText="1" noThreeD="1"/>
</file>

<file path=xl/ctrlProps/ctrlProp40.xml><?xml version="1.0" encoding="utf-8"?>
<formControlPr xmlns="http://schemas.microsoft.com/office/spreadsheetml/2009/9/main" objectType="CheckBox" fmlaLink="採点!$B$41" lockText="1" noThreeD="1"/>
</file>

<file path=xl/ctrlProps/ctrlProp41.xml><?xml version="1.0" encoding="utf-8"?>
<formControlPr xmlns="http://schemas.microsoft.com/office/spreadsheetml/2009/9/main" objectType="CheckBox" fmlaLink="採点!$C$41" lockText="1" noThreeD="1"/>
</file>

<file path=xl/ctrlProps/ctrlProp42.xml><?xml version="1.0" encoding="utf-8"?>
<formControlPr xmlns="http://schemas.microsoft.com/office/spreadsheetml/2009/9/main" objectType="CheckBox" fmlaLink="採点!$D$4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42" lockText="1" noThreeD="1"/>
</file>

<file path=xl/ctrlProps/ctrlProp47.xml><?xml version="1.0" encoding="utf-8"?>
<formControlPr xmlns="http://schemas.microsoft.com/office/spreadsheetml/2009/9/main" objectType="CheckBox" fmlaLink="採点!$C$42" lockText="1" noThreeD="1"/>
</file>

<file path=xl/ctrlProps/ctrlProp48.xml><?xml version="1.0" encoding="utf-8"?>
<formControlPr xmlns="http://schemas.microsoft.com/office/spreadsheetml/2009/9/main" objectType="CheckBox" fmlaLink="採点!$D$4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3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43" lockText="1" noThreeD="1"/>
</file>

<file path=xl/ctrlProps/ctrlProp53.xml><?xml version="1.0" encoding="utf-8"?>
<formControlPr xmlns="http://schemas.microsoft.com/office/spreadsheetml/2009/9/main" objectType="CheckBox" fmlaLink="採点!$C$43" lockText="1" noThreeD="1"/>
</file>

<file path=xl/ctrlProps/ctrlProp54.xml><?xml version="1.0" encoding="utf-8"?>
<formControlPr xmlns="http://schemas.microsoft.com/office/spreadsheetml/2009/9/main" objectType="CheckBox" fmlaLink="採点!$D$4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44" lockText="1" noThreeD="1"/>
</file>

<file path=xl/ctrlProps/ctrlProp59.xml><?xml version="1.0" encoding="utf-8"?>
<formControlPr xmlns="http://schemas.microsoft.com/office/spreadsheetml/2009/9/main" objectType="CheckBox" fmlaLink="採点!$C$44" lockText="1" noThreeD="1"/>
</file>

<file path=xl/ctrlProps/ctrlProp6.xml><?xml version="1.0" encoding="utf-8"?>
<formControlPr xmlns="http://schemas.microsoft.com/office/spreadsheetml/2009/9/main" objectType="CheckBox" fmlaLink="採点!$D$35" lockText="1" noThreeD="1"/>
</file>

<file path=xl/ctrlProps/ctrlProp60.xml><?xml version="1.0" encoding="utf-8"?>
<formControlPr xmlns="http://schemas.microsoft.com/office/spreadsheetml/2009/9/main" objectType="CheckBox" fmlaLink="採点!$D$4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45" lockText="1" noThreeD="1"/>
</file>

<file path=xl/ctrlProps/ctrlProp65.xml><?xml version="1.0" encoding="utf-8"?>
<formControlPr xmlns="http://schemas.microsoft.com/office/spreadsheetml/2009/9/main" objectType="CheckBox" fmlaLink="採点!$C$45" lockText="1" noThreeD="1"/>
</file>

<file path=xl/ctrlProps/ctrlProp66.xml><?xml version="1.0" encoding="utf-8"?>
<formControlPr xmlns="http://schemas.microsoft.com/office/spreadsheetml/2009/9/main" objectType="CheckBox" fmlaLink="採点!$D$4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46" lockText="1" noThreeD="1"/>
</file>

<file path=xl/ctrlProps/ctrlProp71.xml><?xml version="1.0" encoding="utf-8"?>
<formControlPr xmlns="http://schemas.microsoft.com/office/spreadsheetml/2009/9/main" objectType="CheckBox" fmlaLink="採点!$C$46" lockText="1" noThreeD="1"/>
</file>

<file path=xl/ctrlProps/ctrlProp72.xml><?xml version="1.0" encoding="utf-8"?>
<formControlPr xmlns="http://schemas.microsoft.com/office/spreadsheetml/2009/9/main" objectType="CheckBox" fmlaLink="採点!$D$4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47" lockText="1" noThreeD="1"/>
</file>

<file path=xl/ctrlProps/ctrlProp77.xml><?xml version="1.0" encoding="utf-8"?>
<formControlPr xmlns="http://schemas.microsoft.com/office/spreadsheetml/2009/9/main" objectType="CheckBox" fmlaLink="採点!$C$47" lockText="1" noThreeD="1"/>
</file>

<file path=xl/ctrlProps/ctrlProp78.xml><?xml version="1.0" encoding="utf-8"?>
<formControlPr xmlns="http://schemas.microsoft.com/office/spreadsheetml/2009/9/main" objectType="CheckBox" fmlaLink="採点!$D$4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48" lockText="1" noThreeD="1"/>
</file>

<file path=xl/ctrlProps/ctrlProp83.xml><?xml version="1.0" encoding="utf-8"?>
<formControlPr xmlns="http://schemas.microsoft.com/office/spreadsheetml/2009/9/main" objectType="CheckBox" fmlaLink="採点!$C$48" lockText="1" noThreeD="1"/>
</file>

<file path=xl/ctrlProps/ctrlProp84.xml><?xml version="1.0" encoding="utf-8"?>
<formControlPr xmlns="http://schemas.microsoft.com/office/spreadsheetml/2009/9/main" objectType="CheckBox" fmlaLink="採点!$D$4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49" lockText="1" noThreeD="1"/>
</file>

<file path=xl/ctrlProps/ctrlProp89.xml><?xml version="1.0" encoding="utf-8"?>
<formControlPr xmlns="http://schemas.microsoft.com/office/spreadsheetml/2009/9/main" objectType="CheckBox" fmlaLink="採点!$C$4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49" lockText="1" noThreeD="1"/>
</file>

<file path=xl/ctrlProps/ctrlProp91.xml><?xml version="1.0" encoding="utf-8"?>
<formControlPr xmlns="http://schemas.microsoft.com/office/spreadsheetml/2009/9/main" objectType="CheckBox" fmlaLink="採点!$H$61" lockText="1" noThreeD="1"/>
</file>

<file path=xl/ctrlProps/ctrlProp92.xml><?xml version="1.0" encoding="utf-8"?>
<formControlPr xmlns="http://schemas.microsoft.com/office/spreadsheetml/2009/9/main" objectType="CheckBox" fmlaLink="採点!$B$25" lockText="1" noThreeD="1"/>
</file>

<file path=xl/ctrlProps/ctrlProp93.xml><?xml version="1.0" encoding="utf-8"?>
<formControlPr xmlns="http://schemas.microsoft.com/office/spreadsheetml/2009/9/main" objectType="CheckBox" fmlaLink="採点!$C$25" lockText="1" noThreeD="1"/>
</file>

<file path=xl/ctrlProps/ctrlProp94.xml><?xml version="1.0" encoding="utf-8"?>
<formControlPr xmlns="http://schemas.microsoft.com/office/spreadsheetml/2009/9/main" objectType="CheckBox" fmlaLink="採点!$D$25" lockText="1" noThreeD="1"/>
</file>

<file path=xl/ctrlProps/ctrlProp95.xml><?xml version="1.0" encoding="utf-8"?>
<formControlPr xmlns="http://schemas.microsoft.com/office/spreadsheetml/2009/9/main" objectType="CheckBox" fmlaLink="採点!$B$26" lockText="1" noThreeD="1"/>
</file>

<file path=xl/ctrlProps/ctrlProp96.xml><?xml version="1.0" encoding="utf-8"?>
<formControlPr xmlns="http://schemas.microsoft.com/office/spreadsheetml/2009/9/main" objectType="CheckBox" fmlaLink="採点!$C$26" lockText="1" noThreeD="1"/>
</file>

<file path=xl/ctrlProps/ctrlProp97.xml><?xml version="1.0" encoding="utf-8"?>
<formControlPr xmlns="http://schemas.microsoft.com/office/spreadsheetml/2009/9/main" objectType="CheckBox" fmlaLink="採点!$D$26" lockText="1" noThreeD="1"/>
</file>

<file path=xl/ctrlProps/ctrlProp98.xml><?xml version="1.0" encoding="utf-8"?>
<formControlPr xmlns="http://schemas.microsoft.com/office/spreadsheetml/2009/9/main" objectType="CheckBox" fmlaLink="採点!$B$27" lockText="1" noThreeD="1"/>
</file>

<file path=xl/ctrlProps/ctrlProp99.xml><?xml version="1.0" encoding="utf-8"?>
<formControlPr xmlns="http://schemas.microsoft.com/office/spreadsheetml/2009/9/main" objectType="CheckBox" fmlaLink="採点!$C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19050</xdr:rowOff>
        </xdr:from>
        <xdr:to>
          <xdr:col>2</xdr:col>
          <xdr:colOff>400050</xdr:colOff>
          <xdr:row>9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19050</xdr:rowOff>
        </xdr:from>
        <xdr:to>
          <xdr:col>3</xdr:col>
          <xdr:colOff>400050</xdr:colOff>
          <xdr:row>9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19050</xdr:rowOff>
        </xdr:from>
        <xdr:to>
          <xdr:col>4</xdr:col>
          <xdr:colOff>400050</xdr:colOff>
          <xdr:row>9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19050</xdr:rowOff>
        </xdr:from>
        <xdr:to>
          <xdr:col>7</xdr:col>
          <xdr:colOff>400050</xdr:colOff>
          <xdr:row>9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19050</xdr:rowOff>
        </xdr:from>
        <xdr:to>
          <xdr:col>8</xdr:col>
          <xdr:colOff>400050</xdr:colOff>
          <xdr:row>9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0</xdr:rowOff>
        </xdr:from>
        <xdr:to>
          <xdr:col>2</xdr:col>
          <xdr:colOff>400050</xdr:colOff>
          <xdr:row>9</xdr:row>
          <xdr:rowOff>238125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0</xdr:rowOff>
        </xdr:from>
        <xdr:to>
          <xdr:col>3</xdr:col>
          <xdr:colOff>400050</xdr:colOff>
          <xdr:row>9</xdr:row>
          <xdr:rowOff>238125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0</xdr:rowOff>
        </xdr:from>
        <xdr:to>
          <xdr:col>4</xdr:col>
          <xdr:colOff>400050</xdr:colOff>
          <xdr:row>9</xdr:row>
          <xdr:rowOff>238125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0</xdr:rowOff>
        </xdr:from>
        <xdr:to>
          <xdr:col>7</xdr:col>
          <xdr:colOff>400050</xdr:colOff>
          <xdr:row>9</xdr:row>
          <xdr:rowOff>238125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0</xdr:rowOff>
        </xdr:from>
        <xdr:to>
          <xdr:col>8</xdr:col>
          <xdr:colOff>400050</xdr:colOff>
          <xdr:row>9</xdr:row>
          <xdr:rowOff>238125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0</xdr:rowOff>
        </xdr:from>
        <xdr:to>
          <xdr:col>9</xdr:col>
          <xdr:colOff>400050</xdr:colOff>
          <xdr:row>9</xdr:row>
          <xdr:rowOff>238125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0</xdr:rowOff>
        </xdr:from>
        <xdr:to>
          <xdr:col>2</xdr:col>
          <xdr:colOff>400050</xdr:colOff>
          <xdr:row>10</xdr:row>
          <xdr:rowOff>238125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0</xdr:rowOff>
        </xdr:from>
        <xdr:to>
          <xdr:col>3</xdr:col>
          <xdr:colOff>400050</xdr:colOff>
          <xdr:row>10</xdr:row>
          <xdr:rowOff>238125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0</xdr:rowOff>
        </xdr:from>
        <xdr:to>
          <xdr:col>4</xdr:col>
          <xdr:colOff>400050</xdr:colOff>
          <xdr:row>10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0</xdr:rowOff>
        </xdr:from>
        <xdr:to>
          <xdr:col>7</xdr:col>
          <xdr:colOff>400050</xdr:colOff>
          <xdr:row>10</xdr:row>
          <xdr:rowOff>238125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8</xdr:col>
          <xdr:colOff>400050</xdr:colOff>
          <xdr:row>10</xdr:row>
          <xdr:rowOff>238125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0</xdr:rowOff>
        </xdr:from>
        <xdr:to>
          <xdr:col>9</xdr:col>
          <xdr:colOff>400050</xdr:colOff>
          <xdr:row>10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0</xdr:rowOff>
        </xdr:from>
        <xdr:to>
          <xdr:col>2</xdr:col>
          <xdr:colOff>400050</xdr:colOff>
          <xdr:row>11</xdr:row>
          <xdr:rowOff>238125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0</xdr:rowOff>
        </xdr:from>
        <xdr:to>
          <xdr:col>3</xdr:col>
          <xdr:colOff>400050</xdr:colOff>
          <xdr:row>11</xdr:row>
          <xdr:rowOff>238125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0</xdr:rowOff>
        </xdr:from>
        <xdr:to>
          <xdr:col>4</xdr:col>
          <xdr:colOff>400050</xdr:colOff>
          <xdr:row>11</xdr:row>
          <xdr:rowOff>238125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0</xdr:rowOff>
        </xdr:from>
        <xdr:to>
          <xdr:col>7</xdr:col>
          <xdr:colOff>400050</xdr:colOff>
          <xdr:row>11</xdr:row>
          <xdr:rowOff>238125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0</xdr:rowOff>
        </xdr:from>
        <xdr:to>
          <xdr:col>8</xdr:col>
          <xdr:colOff>400050</xdr:colOff>
          <xdr:row>11</xdr:row>
          <xdr:rowOff>238125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0</xdr:rowOff>
        </xdr:from>
        <xdr:to>
          <xdr:col>9</xdr:col>
          <xdr:colOff>400050</xdr:colOff>
          <xdr:row>11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0</xdr:rowOff>
        </xdr:from>
        <xdr:to>
          <xdr:col>2</xdr:col>
          <xdr:colOff>400050</xdr:colOff>
          <xdr:row>12</xdr:row>
          <xdr:rowOff>238125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0</xdr:rowOff>
        </xdr:from>
        <xdr:to>
          <xdr:col>3</xdr:col>
          <xdr:colOff>400050</xdr:colOff>
          <xdr:row>12</xdr:row>
          <xdr:rowOff>238125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0</xdr:rowOff>
        </xdr:from>
        <xdr:to>
          <xdr:col>4</xdr:col>
          <xdr:colOff>400050</xdr:colOff>
          <xdr:row>12</xdr:row>
          <xdr:rowOff>238125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0</xdr:rowOff>
        </xdr:from>
        <xdr:to>
          <xdr:col>7</xdr:col>
          <xdr:colOff>400050</xdr:colOff>
          <xdr:row>12</xdr:row>
          <xdr:rowOff>238125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0</xdr:rowOff>
        </xdr:from>
        <xdr:to>
          <xdr:col>8</xdr:col>
          <xdr:colOff>400050</xdr:colOff>
          <xdr:row>12</xdr:row>
          <xdr:rowOff>238125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0</xdr:rowOff>
        </xdr:from>
        <xdr:to>
          <xdr:col>9</xdr:col>
          <xdr:colOff>400050</xdr:colOff>
          <xdr:row>12</xdr:row>
          <xdr:rowOff>238125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0</xdr:rowOff>
        </xdr:from>
        <xdr:to>
          <xdr:col>2</xdr:col>
          <xdr:colOff>409575</xdr:colOff>
          <xdr:row>13</xdr:row>
          <xdr:rowOff>238125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0</xdr:rowOff>
        </xdr:from>
        <xdr:to>
          <xdr:col>3</xdr:col>
          <xdr:colOff>400050</xdr:colOff>
          <xdr:row>13</xdr:row>
          <xdr:rowOff>238125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0</xdr:rowOff>
        </xdr:from>
        <xdr:to>
          <xdr:col>4</xdr:col>
          <xdr:colOff>400050</xdr:colOff>
          <xdr:row>13</xdr:row>
          <xdr:rowOff>238125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0</xdr:rowOff>
        </xdr:from>
        <xdr:to>
          <xdr:col>7</xdr:col>
          <xdr:colOff>400050</xdr:colOff>
          <xdr:row>13</xdr:row>
          <xdr:rowOff>238125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0</xdr:rowOff>
        </xdr:from>
        <xdr:to>
          <xdr:col>8</xdr:col>
          <xdr:colOff>400050</xdr:colOff>
          <xdr:row>13</xdr:row>
          <xdr:rowOff>238125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0</xdr:rowOff>
        </xdr:from>
        <xdr:to>
          <xdr:col>9</xdr:col>
          <xdr:colOff>400050</xdr:colOff>
          <xdr:row>13</xdr:row>
          <xdr:rowOff>238125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0</xdr:rowOff>
        </xdr:from>
        <xdr:to>
          <xdr:col>2</xdr:col>
          <xdr:colOff>400050</xdr:colOff>
          <xdr:row>14</xdr:row>
          <xdr:rowOff>238125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3</xdr:col>
          <xdr:colOff>400050</xdr:colOff>
          <xdr:row>14</xdr:row>
          <xdr:rowOff>238125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0</xdr:rowOff>
        </xdr:from>
        <xdr:to>
          <xdr:col>4</xdr:col>
          <xdr:colOff>400050</xdr:colOff>
          <xdr:row>14</xdr:row>
          <xdr:rowOff>238125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0</xdr:rowOff>
        </xdr:from>
        <xdr:to>
          <xdr:col>7</xdr:col>
          <xdr:colOff>400050</xdr:colOff>
          <xdr:row>14</xdr:row>
          <xdr:rowOff>238125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0</xdr:rowOff>
        </xdr:from>
        <xdr:to>
          <xdr:col>8</xdr:col>
          <xdr:colOff>400050</xdr:colOff>
          <xdr:row>14</xdr:row>
          <xdr:rowOff>238125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0</xdr:rowOff>
        </xdr:from>
        <xdr:to>
          <xdr:col>9</xdr:col>
          <xdr:colOff>400050</xdr:colOff>
          <xdr:row>14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0</xdr:rowOff>
        </xdr:from>
        <xdr:to>
          <xdr:col>2</xdr:col>
          <xdr:colOff>400050</xdr:colOff>
          <xdr:row>15</xdr:row>
          <xdr:rowOff>238125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0</xdr:rowOff>
        </xdr:from>
        <xdr:to>
          <xdr:col>3</xdr:col>
          <xdr:colOff>400050</xdr:colOff>
          <xdr:row>15</xdr:row>
          <xdr:rowOff>238125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0</xdr:rowOff>
        </xdr:from>
        <xdr:to>
          <xdr:col>4</xdr:col>
          <xdr:colOff>400050</xdr:colOff>
          <xdr:row>15</xdr:row>
          <xdr:rowOff>238125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0</xdr:rowOff>
        </xdr:from>
        <xdr:to>
          <xdr:col>7</xdr:col>
          <xdr:colOff>400050</xdr:colOff>
          <xdr:row>15</xdr:row>
          <xdr:rowOff>238125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0</xdr:rowOff>
        </xdr:from>
        <xdr:to>
          <xdr:col>8</xdr:col>
          <xdr:colOff>400050</xdr:colOff>
          <xdr:row>15</xdr:row>
          <xdr:rowOff>238125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0</xdr:rowOff>
        </xdr:from>
        <xdr:to>
          <xdr:col>9</xdr:col>
          <xdr:colOff>400050</xdr:colOff>
          <xdr:row>15</xdr:row>
          <xdr:rowOff>238125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0</xdr:rowOff>
        </xdr:from>
        <xdr:to>
          <xdr:col>2</xdr:col>
          <xdr:colOff>400050</xdr:colOff>
          <xdr:row>16</xdr:row>
          <xdr:rowOff>238125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0</xdr:rowOff>
        </xdr:from>
        <xdr:to>
          <xdr:col>3</xdr:col>
          <xdr:colOff>400050</xdr:colOff>
          <xdr:row>16</xdr:row>
          <xdr:rowOff>238125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0</xdr:rowOff>
        </xdr:from>
        <xdr:to>
          <xdr:col>7</xdr:col>
          <xdr:colOff>400050</xdr:colOff>
          <xdr:row>16</xdr:row>
          <xdr:rowOff>238125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0</xdr:rowOff>
        </xdr:from>
        <xdr:to>
          <xdr:col>8</xdr:col>
          <xdr:colOff>400050</xdr:colOff>
          <xdr:row>16</xdr:row>
          <xdr:rowOff>238125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0</xdr:rowOff>
        </xdr:from>
        <xdr:to>
          <xdr:col>9</xdr:col>
          <xdr:colOff>400050</xdr:colOff>
          <xdr:row>16</xdr:row>
          <xdr:rowOff>238125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0</xdr:rowOff>
        </xdr:from>
        <xdr:to>
          <xdr:col>2</xdr:col>
          <xdr:colOff>400050</xdr:colOff>
          <xdr:row>17</xdr:row>
          <xdr:rowOff>238125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0</xdr:rowOff>
        </xdr:from>
        <xdr:to>
          <xdr:col>3</xdr:col>
          <xdr:colOff>400050</xdr:colOff>
          <xdr:row>17</xdr:row>
          <xdr:rowOff>238125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18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0</xdr:rowOff>
        </xdr:from>
        <xdr:to>
          <xdr:col>7</xdr:col>
          <xdr:colOff>400050</xdr:colOff>
          <xdr:row>17</xdr:row>
          <xdr:rowOff>238125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0</xdr:rowOff>
        </xdr:from>
        <xdr:to>
          <xdr:col>8</xdr:col>
          <xdr:colOff>400050</xdr:colOff>
          <xdr:row>17</xdr:row>
          <xdr:rowOff>238125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0</xdr:rowOff>
        </xdr:from>
        <xdr:to>
          <xdr:col>9</xdr:col>
          <xdr:colOff>400050</xdr:colOff>
          <xdr:row>17</xdr:row>
          <xdr:rowOff>238125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0</xdr:rowOff>
        </xdr:from>
        <xdr:to>
          <xdr:col>2</xdr:col>
          <xdr:colOff>400050</xdr:colOff>
          <xdr:row>18</xdr:row>
          <xdr:rowOff>238125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0</xdr:rowOff>
        </xdr:from>
        <xdr:to>
          <xdr:col>3</xdr:col>
          <xdr:colOff>400050</xdr:colOff>
          <xdr:row>18</xdr:row>
          <xdr:rowOff>238125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19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0</xdr:rowOff>
        </xdr:from>
        <xdr:to>
          <xdr:col>7</xdr:col>
          <xdr:colOff>400050</xdr:colOff>
          <xdr:row>18</xdr:row>
          <xdr:rowOff>238125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0</xdr:rowOff>
        </xdr:from>
        <xdr:to>
          <xdr:col>8</xdr:col>
          <xdr:colOff>400050</xdr:colOff>
          <xdr:row>18</xdr:row>
          <xdr:rowOff>238125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0</xdr:rowOff>
        </xdr:from>
        <xdr:to>
          <xdr:col>9</xdr:col>
          <xdr:colOff>400050</xdr:colOff>
          <xdr:row>18</xdr:row>
          <xdr:rowOff>238125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0</xdr:rowOff>
        </xdr:from>
        <xdr:to>
          <xdr:col>2</xdr:col>
          <xdr:colOff>400050</xdr:colOff>
          <xdr:row>19</xdr:row>
          <xdr:rowOff>238125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0</xdr:rowOff>
        </xdr:from>
        <xdr:to>
          <xdr:col>3</xdr:col>
          <xdr:colOff>400050</xdr:colOff>
          <xdr:row>19</xdr:row>
          <xdr:rowOff>238125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19</xdr:row>
          <xdr:rowOff>9525</xdr:rowOff>
        </xdr:from>
        <xdr:to>
          <xdr:col>4</xdr:col>
          <xdr:colOff>390525</xdr:colOff>
          <xdr:row>20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0</xdr:rowOff>
        </xdr:from>
        <xdr:to>
          <xdr:col>7</xdr:col>
          <xdr:colOff>400050</xdr:colOff>
          <xdr:row>19</xdr:row>
          <xdr:rowOff>238125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0</xdr:rowOff>
        </xdr:from>
        <xdr:to>
          <xdr:col>8</xdr:col>
          <xdr:colOff>400050</xdr:colOff>
          <xdr:row>19</xdr:row>
          <xdr:rowOff>238125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0</xdr:rowOff>
        </xdr:from>
        <xdr:to>
          <xdr:col>9</xdr:col>
          <xdr:colOff>400050</xdr:colOff>
          <xdr:row>19</xdr:row>
          <xdr:rowOff>238125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0</xdr:rowOff>
        </xdr:from>
        <xdr:to>
          <xdr:col>2</xdr:col>
          <xdr:colOff>400050</xdr:colOff>
          <xdr:row>20</xdr:row>
          <xdr:rowOff>238125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0</xdr:rowOff>
        </xdr:from>
        <xdr:to>
          <xdr:col>3</xdr:col>
          <xdr:colOff>400050</xdr:colOff>
          <xdr:row>20</xdr:row>
          <xdr:rowOff>238125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0</xdr:rowOff>
        </xdr:from>
        <xdr:to>
          <xdr:col>4</xdr:col>
          <xdr:colOff>400050</xdr:colOff>
          <xdr:row>20</xdr:row>
          <xdr:rowOff>238125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0</xdr:rowOff>
        </xdr:from>
        <xdr:to>
          <xdr:col>7</xdr:col>
          <xdr:colOff>400050</xdr:colOff>
          <xdr:row>20</xdr:row>
          <xdr:rowOff>238125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0</xdr:rowOff>
        </xdr:from>
        <xdr:to>
          <xdr:col>8</xdr:col>
          <xdr:colOff>400050</xdr:colOff>
          <xdr:row>20</xdr:row>
          <xdr:rowOff>238125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0</xdr:rowOff>
        </xdr:from>
        <xdr:to>
          <xdr:col>9</xdr:col>
          <xdr:colOff>400050</xdr:colOff>
          <xdr:row>20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0</xdr:rowOff>
        </xdr:from>
        <xdr:to>
          <xdr:col>2</xdr:col>
          <xdr:colOff>400050</xdr:colOff>
          <xdr:row>21</xdr:row>
          <xdr:rowOff>238125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0</xdr:rowOff>
        </xdr:from>
        <xdr:to>
          <xdr:col>3</xdr:col>
          <xdr:colOff>400050</xdr:colOff>
          <xdr:row>21</xdr:row>
          <xdr:rowOff>238125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0</xdr:rowOff>
        </xdr:from>
        <xdr:to>
          <xdr:col>4</xdr:col>
          <xdr:colOff>400050</xdr:colOff>
          <xdr:row>21</xdr:row>
          <xdr:rowOff>238125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0</xdr:rowOff>
        </xdr:from>
        <xdr:to>
          <xdr:col>7</xdr:col>
          <xdr:colOff>400050</xdr:colOff>
          <xdr:row>21</xdr:row>
          <xdr:rowOff>238125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0</xdr:rowOff>
        </xdr:from>
        <xdr:to>
          <xdr:col>8</xdr:col>
          <xdr:colOff>400050</xdr:colOff>
          <xdr:row>21</xdr:row>
          <xdr:rowOff>238125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0</xdr:rowOff>
        </xdr:from>
        <xdr:to>
          <xdr:col>9</xdr:col>
          <xdr:colOff>400050</xdr:colOff>
          <xdr:row>21</xdr:row>
          <xdr:rowOff>238125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0</xdr:rowOff>
        </xdr:from>
        <xdr:to>
          <xdr:col>2</xdr:col>
          <xdr:colOff>400050</xdr:colOff>
          <xdr:row>22</xdr:row>
          <xdr:rowOff>238125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0</xdr:rowOff>
        </xdr:from>
        <xdr:to>
          <xdr:col>3</xdr:col>
          <xdr:colOff>400050</xdr:colOff>
          <xdr:row>22</xdr:row>
          <xdr:rowOff>238125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0</xdr:rowOff>
        </xdr:from>
        <xdr:to>
          <xdr:col>4</xdr:col>
          <xdr:colOff>400050</xdr:colOff>
          <xdr:row>22</xdr:row>
          <xdr:rowOff>238125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0</xdr:rowOff>
        </xdr:from>
        <xdr:to>
          <xdr:col>7</xdr:col>
          <xdr:colOff>400050</xdr:colOff>
          <xdr:row>22</xdr:row>
          <xdr:rowOff>238125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0</xdr:rowOff>
        </xdr:from>
        <xdr:to>
          <xdr:col>8</xdr:col>
          <xdr:colOff>400050</xdr:colOff>
          <xdr:row>22</xdr:row>
          <xdr:rowOff>238125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0</xdr:rowOff>
        </xdr:from>
        <xdr:to>
          <xdr:col>9</xdr:col>
          <xdr:colOff>400050</xdr:colOff>
          <xdr:row>22</xdr:row>
          <xdr:rowOff>238125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247650</xdr:colOff>
      <xdr:row>0</xdr:row>
      <xdr:rowOff>190180</xdr:rowOff>
    </xdr:from>
    <xdr:to>
      <xdr:col>6</xdr:col>
      <xdr:colOff>47625</xdr:colOff>
      <xdr:row>5</xdr:row>
      <xdr:rowOff>127180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190180"/>
          <a:ext cx="1038225" cy="108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35</xdr:row>
          <xdr:rowOff>190500</xdr:rowOff>
        </xdr:from>
        <xdr:to>
          <xdr:col>7</xdr:col>
          <xdr:colOff>276225</xdr:colOff>
          <xdr:row>37</xdr:row>
          <xdr:rowOff>66675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552450</xdr:colOff>
      <xdr:row>44</xdr:row>
      <xdr:rowOff>0</xdr:rowOff>
    </xdr:from>
    <xdr:to>
      <xdr:col>8</xdr:col>
      <xdr:colOff>76200</xdr:colOff>
      <xdr:row>45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44</xdr:row>
      <xdr:rowOff>0</xdr:rowOff>
    </xdr:from>
    <xdr:to>
      <xdr:col>9</xdr:col>
      <xdr:colOff>76200</xdr:colOff>
      <xdr:row>45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44</xdr:row>
      <xdr:rowOff>0</xdr:rowOff>
    </xdr:from>
    <xdr:to>
      <xdr:col>10</xdr:col>
      <xdr:colOff>85725</xdr:colOff>
      <xdr:row>45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44</xdr:row>
      <xdr:rowOff>9525</xdr:rowOff>
    </xdr:from>
    <xdr:to>
      <xdr:col>6</xdr:col>
      <xdr:colOff>219075</xdr:colOff>
      <xdr:row>45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45</xdr:row>
      <xdr:rowOff>47625</xdr:rowOff>
    </xdr:from>
    <xdr:to>
      <xdr:col>2</xdr:col>
      <xdr:colOff>238125</xdr:colOff>
      <xdr:row>45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19050</xdr:rowOff>
        </xdr:from>
        <xdr:to>
          <xdr:col>2</xdr:col>
          <xdr:colOff>400050</xdr:colOff>
          <xdr:row>24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19050</xdr:rowOff>
        </xdr:from>
        <xdr:to>
          <xdr:col>3</xdr:col>
          <xdr:colOff>400050</xdr:colOff>
          <xdr:row>24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19050</xdr:rowOff>
        </xdr:from>
        <xdr:to>
          <xdr:col>4</xdr:col>
          <xdr:colOff>400050</xdr:colOff>
          <xdr:row>24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0</xdr:rowOff>
        </xdr:from>
        <xdr:to>
          <xdr:col>2</xdr:col>
          <xdr:colOff>400050</xdr:colOff>
          <xdr:row>24</xdr:row>
          <xdr:rowOff>238125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</xdr:row>
          <xdr:rowOff>0</xdr:rowOff>
        </xdr:from>
        <xdr:to>
          <xdr:col>3</xdr:col>
          <xdr:colOff>400050</xdr:colOff>
          <xdr:row>24</xdr:row>
          <xdr:rowOff>238125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0</xdr:rowOff>
        </xdr:from>
        <xdr:to>
          <xdr:col>4</xdr:col>
          <xdr:colOff>400050</xdr:colOff>
          <xdr:row>24</xdr:row>
          <xdr:rowOff>238125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0</xdr:rowOff>
        </xdr:from>
        <xdr:to>
          <xdr:col>2</xdr:col>
          <xdr:colOff>400050</xdr:colOff>
          <xdr:row>25</xdr:row>
          <xdr:rowOff>238125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25</xdr:row>
          <xdr:rowOff>0</xdr:rowOff>
        </xdr:from>
        <xdr:to>
          <xdr:col>3</xdr:col>
          <xdr:colOff>400050</xdr:colOff>
          <xdr:row>25</xdr:row>
          <xdr:rowOff>238125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0</xdr:rowOff>
        </xdr:from>
        <xdr:to>
          <xdr:col>4</xdr:col>
          <xdr:colOff>400050</xdr:colOff>
          <xdr:row>25</xdr:row>
          <xdr:rowOff>238125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0</xdr:rowOff>
        </xdr:from>
        <xdr:to>
          <xdr:col>2</xdr:col>
          <xdr:colOff>400050</xdr:colOff>
          <xdr:row>26</xdr:row>
          <xdr:rowOff>238125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0</xdr:rowOff>
        </xdr:from>
        <xdr:to>
          <xdr:col>3</xdr:col>
          <xdr:colOff>400050</xdr:colOff>
          <xdr:row>26</xdr:row>
          <xdr:rowOff>238125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26</xdr:row>
          <xdr:rowOff>0</xdr:rowOff>
        </xdr:from>
        <xdr:to>
          <xdr:col>4</xdr:col>
          <xdr:colOff>400050</xdr:colOff>
          <xdr:row>26</xdr:row>
          <xdr:rowOff>238125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0</xdr:rowOff>
        </xdr:from>
        <xdr:to>
          <xdr:col>2</xdr:col>
          <xdr:colOff>400050</xdr:colOff>
          <xdr:row>27</xdr:row>
          <xdr:rowOff>238125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</xdr:row>
          <xdr:rowOff>0</xdr:rowOff>
        </xdr:from>
        <xdr:to>
          <xdr:col>3</xdr:col>
          <xdr:colOff>400050</xdr:colOff>
          <xdr:row>27</xdr:row>
          <xdr:rowOff>238125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27</xdr:row>
          <xdr:rowOff>0</xdr:rowOff>
        </xdr:from>
        <xdr:to>
          <xdr:col>4</xdr:col>
          <xdr:colOff>400050</xdr:colOff>
          <xdr:row>27</xdr:row>
          <xdr:rowOff>238125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0</xdr:rowOff>
        </xdr:from>
        <xdr:to>
          <xdr:col>2</xdr:col>
          <xdr:colOff>400050</xdr:colOff>
          <xdr:row>28</xdr:row>
          <xdr:rowOff>238125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</xdr:row>
          <xdr:rowOff>0</xdr:rowOff>
        </xdr:from>
        <xdr:to>
          <xdr:col>3</xdr:col>
          <xdr:colOff>400050</xdr:colOff>
          <xdr:row>28</xdr:row>
          <xdr:rowOff>238125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28</xdr:row>
          <xdr:rowOff>0</xdr:rowOff>
        </xdr:from>
        <xdr:to>
          <xdr:col>4</xdr:col>
          <xdr:colOff>400050</xdr:colOff>
          <xdr:row>28</xdr:row>
          <xdr:rowOff>238125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0</xdr:rowOff>
        </xdr:from>
        <xdr:to>
          <xdr:col>2</xdr:col>
          <xdr:colOff>400050</xdr:colOff>
          <xdr:row>29</xdr:row>
          <xdr:rowOff>238125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0</xdr:rowOff>
        </xdr:from>
        <xdr:to>
          <xdr:col>3</xdr:col>
          <xdr:colOff>400050</xdr:colOff>
          <xdr:row>29</xdr:row>
          <xdr:rowOff>238125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29</xdr:row>
          <xdr:rowOff>0</xdr:rowOff>
        </xdr:from>
        <xdr:to>
          <xdr:col>4</xdr:col>
          <xdr:colOff>400050</xdr:colOff>
          <xdr:row>29</xdr:row>
          <xdr:rowOff>238125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0</xdr:rowOff>
        </xdr:from>
        <xdr:to>
          <xdr:col>2</xdr:col>
          <xdr:colOff>400050</xdr:colOff>
          <xdr:row>30</xdr:row>
          <xdr:rowOff>238125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0</xdr:rowOff>
        </xdr:from>
        <xdr:to>
          <xdr:col>3</xdr:col>
          <xdr:colOff>400050</xdr:colOff>
          <xdr:row>30</xdr:row>
          <xdr:rowOff>238125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0</xdr:rowOff>
        </xdr:from>
        <xdr:to>
          <xdr:col>4</xdr:col>
          <xdr:colOff>400050</xdr:colOff>
          <xdr:row>30</xdr:row>
          <xdr:rowOff>238125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0</xdr:rowOff>
        </xdr:from>
        <xdr:to>
          <xdr:col>2</xdr:col>
          <xdr:colOff>400050</xdr:colOff>
          <xdr:row>31</xdr:row>
          <xdr:rowOff>238125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0</xdr:rowOff>
        </xdr:from>
        <xdr:to>
          <xdr:col>3</xdr:col>
          <xdr:colOff>400050</xdr:colOff>
          <xdr:row>31</xdr:row>
          <xdr:rowOff>238125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0</xdr:rowOff>
        </xdr:from>
        <xdr:to>
          <xdr:col>4</xdr:col>
          <xdr:colOff>400050</xdr:colOff>
          <xdr:row>31</xdr:row>
          <xdr:rowOff>238125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0</xdr:rowOff>
        </xdr:from>
        <xdr:to>
          <xdr:col>2</xdr:col>
          <xdr:colOff>400050</xdr:colOff>
          <xdr:row>32</xdr:row>
          <xdr:rowOff>238125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0</xdr:rowOff>
        </xdr:from>
        <xdr:to>
          <xdr:col>3</xdr:col>
          <xdr:colOff>400050</xdr:colOff>
          <xdr:row>32</xdr:row>
          <xdr:rowOff>238125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0</xdr:rowOff>
        </xdr:from>
        <xdr:to>
          <xdr:col>4</xdr:col>
          <xdr:colOff>400050</xdr:colOff>
          <xdr:row>32</xdr:row>
          <xdr:rowOff>238125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23</xdr:row>
          <xdr:rowOff>0</xdr:rowOff>
        </xdr:from>
        <xdr:to>
          <xdr:col>7</xdr:col>
          <xdr:colOff>400050</xdr:colOff>
          <xdr:row>23</xdr:row>
          <xdr:rowOff>238125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</xdr:row>
          <xdr:rowOff>0</xdr:rowOff>
        </xdr:from>
        <xdr:to>
          <xdr:col>8</xdr:col>
          <xdr:colOff>400050</xdr:colOff>
          <xdr:row>23</xdr:row>
          <xdr:rowOff>238125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23</xdr:row>
          <xdr:rowOff>0</xdr:rowOff>
        </xdr:from>
        <xdr:to>
          <xdr:col>9</xdr:col>
          <xdr:colOff>400050</xdr:colOff>
          <xdr:row>23</xdr:row>
          <xdr:rowOff>238125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0</xdr:rowOff>
        </xdr:from>
        <xdr:to>
          <xdr:col>7</xdr:col>
          <xdr:colOff>400050</xdr:colOff>
          <xdr:row>24</xdr:row>
          <xdr:rowOff>238125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</xdr:row>
          <xdr:rowOff>0</xdr:rowOff>
        </xdr:from>
        <xdr:to>
          <xdr:col>8</xdr:col>
          <xdr:colOff>400050</xdr:colOff>
          <xdr:row>24</xdr:row>
          <xdr:rowOff>238125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0</xdr:rowOff>
        </xdr:from>
        <xdr:to>
          <xdr:col>9</xdr:col>
          <xdr:colOff>400050</xdr:colOff>
          <xdr:row>24</xdr:row>
          <xdr:rowOff>238125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0</xdr:rowOff>
        </xdr:from>
        <xdr:to>
          <xdr:col>7</xdr:col>
          <xdr:colOff>400050</xdr:colOff>
          <xdr:row>25</xdr:row>
          <xdr:rowOff>238125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25</xdr:row>
          <xdr:rowOff>0</xdr:rowOff>
        </xdr:from>
        <xdr:to>
          <xdr:col>8</xdr:col>
          <xdr:colOff>400050</xdr:colOff>
          <xdr:row>25</xdr:row>
          <xdr:rowOff>238125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0</xdr:rowOff>
        </xdr:from>
        <xdr:to>
          <xdr:col>9</xdr:col>
          <xdr:colOff>400050</xdr:colOff>
          <xdr:row>25</xdr:row>
          <xdr:rowOff>238125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26</xdr:row>
          <xdr:rowOff>0</xdr:rowOff>
        </xdr:from>
        <xdr:to>
          <xdr:col>7</xdr:col>
          <xdr:colOff>400050</xdr:colOff>
          <xdr:row>26</xdr:row>
          <xdr:rowOff>238125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0</xdr:rowOff>
        </xdr:from>
        <xdr:to>
          <xdr:col>8</xdr:col>
          <xdr:colOff>400050</xdr:colOff>
          <xdr:row>26</xdr:row>
          <xdr:rowOff>238125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0</xdr:rowOff>
        </xdr:from>
        <xdr:to>
          <xdr:col>9</xdr:col>
          <xdr:colOff>400050</xdr:colOff>
          <xdr:row>26</xdr:row>
          <xdr:rowOff>238125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0</xdr:rowOff>
        </xdr:from>
        <xdr:to>
          <xdr:col>7</xdr:col>
          <xdr:colOff>400050</xdr:colOff>
          <xdr:row>27</xdr:row>
          <xdr:rowOff>238125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27</xdr:row>
          <xdr:rowOff>0</xdr:rowOff>
        </xdr:from>
        <xdr:to>
          <xdr:col>8</xdr:col>
          <xdr:colOff>400050</xdr:colOff>
          <xdr:row>27</xdr:row>
          <xdr:rowOff>238125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0</xdr:rowOff>
        </xdr:from>
        <xdr:to>
          <xdr:col>9</xdr:col>
          <xdr:colOff>400050</xdr:colOff>
          <xdr:row>27</xdr:row>
          <xdr:rowOff>238125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28</xdr:row>
          <xdr:rowOff>0</xdr:rowOff>
        </xdr:from>
        <xdr:to>
          <xdr:col>7</xdr:col>
          <xdr:colOff>400050</xdr:colOff>
          <xdr:row>28</xdr:row>
          <xdr:rowOff>238125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0</xdr:rowOff>
        </xdr:from>
        <xdr:to>
          <xdr:col>8</xdr:col>
          <xdr:colOff>400050</xdr:colOff>
          <xdr:row>28</xdr:row>
          <xdr:rowOff>238125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0</xdr:rowOff>
        </xdr:from>
        <xdr:to>
          <xdr:col>9</xdr:col>
          <xdr:colOff>400050</xdr:colOff>
          <xdr:row>28</xdr:row>
          <xdr:rowOff>238125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29</xdr:row>
          <xdr:rowOff>0</xdr:rowOff>
        </xdr:from>
        <xdr:to>
          <xdr:col>7</xdr:col>
          <xdr:colOff>400050</xdr:colOff>
          <xdr:row>29</xdr:row>
          <xdr:rowOff>238125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29</xdr:row>
          <xdr:rowOff>0</xdr:rowOff>
        </xdr:from>
        <xdr:to>
          <xdr:col>8</xdr:col>
          <xdr:colOff>400050</xdr:colOff>
          <xdr:row>29</xdr:row>
          <xdr:rowOff>238125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0</xdr:rowOff>
        </xdr:from>
        <xdr:to>
          <xdr:col>9</xdr:col>
          <xdr:colOff>400050</xdr:colOff>
          <xdr:row>29</xdr:row>
          <xdr:rowOff>238125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30</xdr:row>
          <xdr:rowOff>0</xdr:rowOff>
        </xdr:from>
        <xdr:to>
          <xdr:col>7</xdr:col>
          <xdr:colOff>400050</xdr:colOff>
          <xdr:row>30</xdr:row>
          <xdr:rowOff>238125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0</xdr:rowOff>
        </xdr:from>
        <xdr:to>
          <xdr:col>8</xdr:col>
          <xdr:colOff>400050</xdr:colOff>
          <xdr:row>30</xdr:row>
          <xdr:rowOff>238125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0</xdr:rowOff>
        </xdr:from>
        <xdr:to>
          <xdr:col>9</xdr:col>
          <xdr:colOff>400050</xdr:colOff>
          <xdr:row>30</xdr:row>
          <xdr:rowOff>238125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</xdr:row>
          <xdr:rowOff>0</xdr:rowOff>
        </xdr:from>
        <xdr:to>
          <xdr:col>7</xdr:col>
          <xdr:colOff>400050</xdr:colOff>
          <xdr:row>31</xdr:row>
          <xdr:rowOff>238125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0</xdr:rowOff>
        </xdr:from>
        <xdr:to>
          <xdr:col>8</xdr:col>
          <xdr:colOff>400050</xdr:colOff>
          <xdr:row>31</xdr:row>
          <xdr:rowOff>238125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31</xdr:row>
          <xdr:rowOff>0</xdr:rowOff>
        </xdr:from>
        <xdr:to>
          <xdr:col>9</xdr:col>
          <xdr:colOff>400050</xdr:colOff>
          <xdr:row>31</xdr:row>
          <xdr:rowOff>238125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32</xdr:row>
          <xdr:rowOff>0</xdr:rowOff>
        </xdr:from>
        <xdr:to>
          <xdr:col>7</xdr:col>
          <xdr:colOff>400050</xdr:colOff>
          <xdr:row>32</xdr:row>
          <xdr:rowOff>238125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0</xdr:rowOff>
        </xdr:from>
        <xdr:to>
          <xdr:col>8</xdr:col>
          <xdr:colOff>400050</xdr:colOff>
          <xdr:row>32</xdr:row>
          <xdr:rowOff>238125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0</xdr:rowOff>
        </xdr:from>
        <xdr:to>
          <xdr:col>9</xdr:col>
          <xdr:colOff>400050</xdr:colOff>
          <xdr:row>32</xdr:row>
          <xdr:rowOff>238125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180975</xdr:rowOff>
        </xdr:from>
        <xdr:to>
          <xdr:col>2</xdr:col>
          <xdr:colOff>742950</xdr:colOff>
          <xdr:row>2</xdr:row>
          <xdr:rowOff>200025</xdr:rowOff>
        </xdr:to>
        <xdr:sp macro="" textlink="">
          <xdr:nvSpPr>
            <xdr:cNvPr id="1346" name="Option Button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209550</xdr:rowOff>
        </xdr:from>
        <xdr:to>
          <xdr:col>2</xdr:col>
          <xdr:colOff>742950</xdr:colOff>
          <xdr:row>4</xdr:row>
          <xdr:rowOff>0</xdr:rowOff>
        </xdr:to>
        <xdr:sp macro="" textlink="">
          <xdr:nvSpPr>
            <xdr:cNvPr id="1347" name="Option Button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19050</xdr:rowOff>
        </xdr:from>
        <xdr:to>
          <xdr:col>2</xdr:col>
          <xdr:colOff>742950</xdr:colOff>
          <xdr:row>5</xdr:row>
          <xdr:rowOff>38100</xdr:rowOff>
        </xdr:to>
        <xdr:sp macro="" textlink="">
          <xdr:nvSpPr>
            <xdr:cNvPr id="1348" name="Option Button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 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63" Type="http://schemas.openxmlformats.org/officeDocument/2006/relationships/ctrlProp" Target="../ctrlProps/ctrlProp59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53" Type="http://schemas.openxmlformats.org/officeDocument/2006/relationships/ctrlProp" Target="../ctrlProps/ctrlProp49.xml"/><Relationship Id="rId74" Type="http://schemas.openxmlformats.org/officeDocument/2006/relationships/ctrlProp" Target="../ctrlProps/ctrlProp70.xml"/><Relationship Id="rId128" Type="http://schemas.openxmlformats.org/officeDocument/2006/relationships/ctrlProp" Target="../ctrlProps/ctrlProp124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43" Type="http://schemas.openxmlformats.org/officeDocument/2006/relationships/ctrlProp" Target="../ctrlProps/ctrlProp39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139" Type="http://schemas.openxmlformats.org/officeDocument/2006/relationships/ctrlProp" Target="../ctrlProps/ctrlProp13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55" Type="http://schemas.openxmlformats.org/officeDocument/2006/relationships/ctrlProp" Target="../ctrlProps/ctrlProp15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44" Type="http://schemas.openxmlformats.org/officeDocument/2006/relationships/ctrlProp" Target="../ctrlProps/ctrlProp40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Relationship Id="rId15" Type="http://schemas.openxmlformats.org/officeDocument/2006/relationships/ctrlProp" Target="../ctrlProps/ctrlProp11.xml"/><Relationship Id="rId36" Type="http://schemas.openxmlformats.org/officeDocument/2006/relationships/ctrlProp" Target="../ctrlProps/ctrlProp32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52" Type="http://schemas.openxmlformats.org/officeDocument/2006/relationships/ctrlProp" Target="../ctrlProps/ctrlProp48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26" Type="http://schemas.openxmlformats.org/officeDocument/2006/relationships/ctrlProp" Target="../ctrlProps/ctrlProp22.xml"/><Relationship Id="rId47" Type="http://schemas.openxmlformats.org/officeDocument/2006/relationships/ctrlProp" Target="../ctrlProps/ctrlProp43.xml"/><Relationship Id="rId68" Type="http://schemas.openxmlformats.org/officeDocument/2006/relationships/ctrlProp" Target="../ctrlProps/ctrlProp64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54" Type="http://schemas.openxmlformats.org/officeDocument/2006/relationships/ctrlProp" Target="../ctrlProps/ctrlProp150.xml"/><Relationship Id="rId16" Type="http://schemas.openxmlformats.org/officeDocument/2006/relationships/ctrlProp" Target="../ctrlProps/ctrlProp12.xml"/><Relationship Id="rId37" Type="http://schemas.openxmlformats.org/officeDocument/2006/relationships/ctrlProp" Target="../ctrlProps/ctrlProp33.xml"/><Relationship Id="rId58" Type="http://schemas.openxmlformats.org/officeDocument/2006/relationships/ctrlProp" Target="../ctrlProps/ctrlProp54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44" Type="http://schemas.openxmlformats.org/officeDocument/2006/relationships/ctrlProp" Target="../ctrlProps/ctrlProp140.xml"/><Relationship Id="rId90" Type="http://schemas.openxmlformats.org/officeDocument/2006/relationships/ctrlProp" Target="../ctrlProps/ctrlProp86.xml"/><Relationship Id="rId27" Type="http://schemas.openxmlformats.org/officeDocument/2006/relationships/ctrlProp" Target="../ctrlProps/ctrlProp23.xml"/><Relationship Id="rId48" Type="http://schemas.openxmlformats.org/officeDocument/2006/relationships/ctrlProp" Target="../ctrlProps/ctrlProp44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34" Type="http://schemas.openxmlformats.org/officeDocument/2006/relationships/ctrlProp" Target="../ctrlProps/ctrlProp1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66"/>
  <sheetViews>
    <sheetView showGridLines="0" tabSelected="1" showRuler="0" topLeftCell="A28" zoomScaleNormal="100" zoomScaleSheetLayoutView="100" workbookViewId="0">
      <selection activeCell="G41" sqref="G41:I41"/>
    </sheetView>
  </sheetViews>
  <sheetFormatPr defaultRowHeight="13.5" x14ac:dyDescent="0.4"/>
  <cols>
    <col min="1" max="1" width="4.625" style="8" customWidth="1"/>
    <col min="2" max="2" width="11.125" style="8" customWidth="1"/>
    <col min="3" max="5" width="11.125" style="22" customWidth="1"/>
    <col min="6" max="6" width="5.125" style="8" customWidth="1"/>
    <col min="7" max="10" width="11.125" style="8" customWidth="1"/>
    <col min="11" max="11" width="4.625" style="8" customWidth="1"/>
    <col min="12" max="16384" width="9" style="8"/>
  </cols>
  <sheetData>
    <row r="1" spans="1:26" ht="18" customHeight="1" x14ac:dyDescent="0.4">
      <c r="A1" s="33" t="s">
        <v>65</v>
      </c>
      <c r="B1" s="4"/>
      <c r="C1" s="4"/>
      <c r="D1" s="4"/>
      <c r="E1" s="5"/>
      <c r="F1" s="6"/>
      <c r="G1" s="88" t="s">
        <v>86</v>
      </c>
      <c r="H1" s="88"/>
      <c r="I1" s="89" t="s">
        <v>62</v>
      </c>
      <c r="J1" s="89"/>
      <c r="K1" s="23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4"/>
      <c r="D2" s="4"/>
      <c r="E2" s="6"/>
      <c r="F2" s="6"/>
      <c r="G2" s="88"/>
      <c r="H2" s="88"/>
      <c r="I2" s="89"/>
      <c r="J2" s="89"/>
      <c r="K2" s="2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87" t="str">
        <f>IF(採点!F4="","かならず選んでください　⇒ ","")</f>
        <v xml:space="preserve">かならず選んでください　⇒ </v>
      </c>
      <c r="B3" s="87"/>
      <c r="C3" s="71"/>
      <c r="D3" s="68" t="s">
        <v>107</v>
      </c>
      <c r="E3" s="6"/>
      <c r="F3" s="6"/>
      <c r="G3" s="6"/>
      <c r="H3" s="96" t="str">
        <f>採点!F4</f>
        <v/>
      </c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87"/>
      <c r="B4" s="87"/>
      <c r="C4" s="6"/>
      <c r="D4" s="69" t="s">
        <v>108</v>
      </c>
      <c r="E4" s="6"/>
      <c r="F4" s="6"/>
      <c r="G4" s="24"/>
      <c r="H4" s="96"/>
      <c r="I4" s="6"/>
      <c r="J4" s="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15">
      <c r="A5" s="72"/>
      <c r="B5" s="72"/>
      <c r="C5" s="5"/>
      <c r="D5" s="70" t="s">
        <v>109</v>
      </c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3" t="s">
        <v>66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38" t="str">
        <f>採点!M10</f>
        <v/>
      </c>
      <c r="B9" s="34" t="s">
        <v>1</v>
      </c>
      <c r="C9" s="10">
        <v>1</v>
      </c>
      <c r="D9" s="10">
        <v>2</v>
      </c>
      <c r="E9" s="11">
        <v>3</v>
      </c>
      <c r="F9" s="38" t="str">
        <f>採点!M35</f>
        <v/>
      </c>
      <c r="G9" s="34" t="s">
        <v>39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38" t="str">
        <f>採点!M11</f>
        <v/>
      </c>
      <c r="B10" s="35" t="s">
        <v>2</v>
      </c>
      <c r="C10" s="12">
        <v>1</v>
      </c>
      <c r="D10" s="12">
        <v>2</v>
      </c>
      <c r="E10" s="13">
        <v>3</v>
      </c>
      <c r="F10" s="38" t="str">
        <f>採点!M36</f>
        <v/>
      </c>
      <c r="G10" s="35" t="s">
        <v>41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38" t="str">
        <f>採点!M12</f>
        <v/>
      </c>
      <c r="B11" s="35" t="s">
        <v>3</v>
      </c>
      <c r="C11" s="12">
        <v>1</v>
      </c>
      <c r="D11" s="12">
        <v>2</v>
      </c>
      <c r="E11" s="13">
        <v>3</v>
      </c>
      <c r="F11" s="38" t="str">
        <f>採点!M37</f>
        <v/>
      </c>
      <c r="G11" s="35" t="s">
        <v>43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38" t="str">
        <f>採点!M13</f>
        <v/>
      </c>
      <c r="B12" s="35" t="s">
        <v>4</v>
      </c>
      <c r="C12" s="12">
        <v>1</v>
      </c>
      <c r="D12" s="12">
        <v>2</v>
      </c>
      <c r="E12" s="13">
        <v>3</v>
      </c>
      <c r="F12" s="38" t="str">
        <f>採点!M38</f>
        <v/>
      </c>
      <c r="G12" s="35" t="s">
        <v>45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38" t="str">
        <f>採点!M14</f>
        <v/>
      </c>
      <c r="B13" s="35" t="s">
        <v>6</v>
      </c>
      <c r="C13" s="12">
        <v>1</v>
      </c>
      <c r="D13" s="12">
        <v>2</v>
      </c>
      <c r="E13" s="13">
        <v>3</v>
      </c>
      <c r="F13" s="38" t="str">
        <f>採点!M39</f>
        <v/>
      </c>
      <c r="G13" s="36" t="s">
        <v>47</v>
      </c>
      <c r="H13" s="14">
        <v>1</v>
      </c>
      <c r="I13" s="14">
        <v>2</v>
      </c>
      <c r="J13" s="15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38" t="str">
        <f>採点!M15</f>
        <v/>
      </c>
      <c r="B14" s="35" t="s">
        <v>8</v>
      </c>
      <c r="C14" s="12">
        <v>1</v>
      </c>
      <c r="D14" s="12">
        <v>2</v>
      </c>
      <c r="E14" s="13">
        <v>3</v>
      </c>
      <c r="F14" s="38" t="str">
        <f>採点!M40</f>
        <v/>
      </c>
      <c r="G14" s="54" t="str">
        <f>IF($H$3="初級","","Q31")</f>
        <v>Q31</v>
      </c>
      <c r="H14" s="55">
        <v>1</v>
      </c>
      <c r="I14" s="55">
        <v>2</v>
      </c>
      <c r="J14" s="56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38" t="str">
        <f>採点!M16</f>
        <v/>
      </c>
      <c r="B15" s="35" t="s">
        <v>9</v>
      </c>
      <c r="C15" s="12">
        <v>1</v>
      </c>
      <c r="D15" s="12">
        <v>2</v>
      </c>
      <c r="E15" s="13">
        <v>3</v>
      </c>
      <c r="F15" s="38" t="str">
        <f>採点!M41</f>
        <v/>
      </c>
      <c r="G15" s="54" t="str">
        <f>IF($H$3="初級","","Q32")</f>
        <v>Q32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38" t="str">
        <f>採点!M17</f>
        <v/>
      </c>
      <c r="B16" s="35" t="s">
        <v>10</v>
      </c>
      <c r="C16" s="12">
        <v>1</v>
      </c>
      <c r="D16" s="12">
        <v>2</v>
      </c>
      <c r="E16" s="13">
        <v>3</v>
      </c>
      <c r="F16" s="38" t="str">
        <f>採点!M42</f>
        <v/>
      </c>
      <c r="G16" s="54" t="str">
        <f>IF($H$3="初級","","Q33")</f>
        <v>Q33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38" t="str">
        <f>採点!M18</f>
        <v/>
      </c>
      <c r="B17" s="35" t="s">
        <v>11</v>
      </c>
      <c r="C17" s="12">
        <v>1</v>
      </c>
      <c r="D17" s="12">
        <v>2</v>
      </c>
      <c r="E17" s="13">
        <v>3</v>
      </c>
      <c r="F17" s="38" t="str">
        <f>採点!M43</f>
        <v/>
      </c>
      <c r="G17" s="54" t="str">
        <f>IF($H$3="初級","","Q34")</f>
        <v>Q34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38" t="str">
        <f>採点!M19</f>
        <v/>
      </c>
      <c r="B18" s="35" t="s">
        <v>12</v>
      </c>
      <c r="C18" s="12">
        <v>1</v>
      </c>
      <c r="D18" s="12">
        <v>2</v>
      </c>
      <c r="E18" s="13">
        <v>3</v>
      </c>
      <c r="F18" s="38" t="str">
        <f>採点!M44</f>
        <v/>
      </c>
      <c r="G18" s="54" t="str">
        <f>IF($H$3="初級","","Q35")</f>
        <v>Q35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38" t="str">
        <f>採点!M20</f>
        <v/>
      </c>
      <c r="B19" s="35" t="s">
        <v>13</v>
      </c>
      <c r="C19" s="12">
        <v>1</v>
      </c>
      <c r="D19" s="12">
        <v>2</v>
      </c>
      <c r="E19" s="13">
        <v>3</v>
      </c>
      <c r="F19" s="38" t="str">
        <f>採点!M45</f>
        <v/>
      </c>
      <c r="G19" s="54" t="str">
        <f>IF($H$3="初級","","Q36")</f>
        <v>Q36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38" t="str">
        <f>採点!M21</f>
        <v/>
      </c>
      <c r="B20" s="35" t="s">
        <v>14</v>
      </c>
      <c r="C20" s="12">
        <v>1</v>
      </c>
      <c r="D20" s="12">
        <v>2</v>
      </c>
      <c r="E20" s="13">
        <v>3</v>
      </c>
      <c r="F20" s="38" t="str">
        <f>採点!M46</f>
        <v/>
      </c>
      <c r="G20" s="54" t="str">
        <f>IF($H$3="初級","","Q37")</f>
        <v>Q37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38" t="str">
        <f>採点!M22</f>
        <v/>
      </c>
      <c r="B21" s="35" t="s">
        <v>15</v>
      </c>
      <c r="C21" s="12">
        <v>1</v>
      </c>
      <c r="D21" s="12">
        <v>2</v>
      </c>
      <c r="E21" s="13">
        <v>3</v>
      </c>
      <c r="F21" s="38" t="str">
        <f>採点!M47</f>
        <v/>
      </c>
      <c r="G21" s="54" t="str">
        <f>IF($H$3="初級","","Q38")</f>
        <v>Q38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38" t="str">
        <f>採点!M23</f>
        <v/>
      </c>
      <c r="B22" s="35" t="s">
        <v>16</v>
      </c>
      <c r="C22" s="12">
        <v>1</v>
      </c>
      <c r="D22" s="12">
        <v>2</v>
      </c>
      <c r="E22" s="13">
        <v>3</v>
      </c>
      <c r="F22" s="38" t="str">
        <f>採点!M48</f>
        <v/>
      </c>
      <c r="G22" s="54" t="str">
        <f>IF($H$3="初級","","Q39")</f>
        <v>Q39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38" t="str">
        <f>採点!M24</f>
        <v/>
      </c>
      <c r="B23" s="35" t="s">
        <v>17</v>
      </c>
      <c r="C23" s="12">
        <v>1</v>
      </c>
      <c r="D23" s="12">
        <v>2</v>
      </c>
      <c r="E23" s="13">
        <v>3</v>
      </c>
      <c r="F23" s="38" t="str">
        <f>採点!M49</f>
        <v/>
      </c>
      <c r="G23" s="36" t="str">
        <f>IF($H$3="初級","","Q40")</f>
        <v>Q40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9.5" customHeight="1" x14ac:dyDescent="0.4">
      <c r="A24" s="38" t="str">
        <f>採点!M25</f>
        <v/>
      </c>
      <c r="B24" s="54" t="s">
        <v>19</v>
      </c>
      <c r="C24" s="55">
        <v>1</v>
      </c>
      <c r="D24" s="55">
        <v>2</v>
      </c>
      <c r="E24" s="56">
        <v>3</v>
      </c>
      <c r="F24" s="38" t="str">
        <f>採点!M50</f>
        <v/>
      </c>
      <c r="G24" s="54" t="str">
        <f>IF(OR($H$3="",$H$3="上級"),"Q41","")</f>
        <v>Q41</v>
      </c>
      <c r="H24" s="57">
        <v>1</v>
      </c>
      <c r="I24" s="10">
        <v>2</v>
      </c>
      <c r="J24" s="11">
        <v>3</v>
      </c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9.5" customHeight="1" x14ac:dyDescent="0.4">
      <c r="A25" s="38" t="str">
        <f>採点!M26</f>
        <v/>
      </c>
      <c r="B25" s="35" t="s">
        <v>21</v>
      </c>
      <c r="C25" s="12">
        <v>1</v>
      </c>
      <c r="D25" s="12">
        <v>2</v>
      </c>
      <c r="E25" s="13">
        <v>3</v>
      </c>
      <c r="F25" s="38" t="str">
        <f>採点!M51</f>
        <v/>
      </c>
      <c r="G25" s="35" t="str">
        <f>IF(OR($H$3="",$H$3="上級"),"Q42","")</f>
        <v>Q42</v>
      </c>
      <c r="H25" s="58">
        <v>1</v>
      </c>
      <c r="I25" s="12">
        <v>2</v>
      </c>
      <c r="J25" s="13">
        <v>3</v>
      </c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9.5" customHeight="1" x14ac:dyDescent="0.4">
      <c r="A26" s="38" t="str">
        <f>採点!M27</f>
        <v/>
      </c>
      <c r="B26" s="35" t="s">
        <v>23</v>
      </c>
      <c r="C26" s="12">
        <v>1</v>
      </c>
      <c r="D26" s="12">
        <v>2</v>
      </c>
      <c r="E26" s="13">
        <v>3</v>
      </c>
      <c r="F26" s="38" t="str">
        <f>採点!M52</f>
        <v/>
      </c>
      <c r="G26" s="35" t="str">
        <f>IF(OR($H$3="",$H$3="上級"),"Q43","")</f>
        <v>Q43</v>
      </c>
      <c r="H26" s="58">
        <v>1</v>
      </c>
      <c r="I26" s="12">
        <v>2</v>
      </c>
      <c r="J26" s="13">
        <v>3</v>
      </c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9.5" customHeight="1" x14ac:dyDescent="0.4">
      <c r="A27" s="38" t="str">
        <f>採点!M28</f>
        <v/>
      </c>
      <c r="B27" s="35" t="s">
        <v>25</v>
      </c>
      <c r="C27" s="12">
        <v>1</v>
      </c>
      <c r="D27" s="12">
        <v>2</v>
      </c>
      <c r="E27" s="13">
        <v>3</v>
      </c>
      <c r="F27" s="38" t="str">
        <f>採点!M53</f>
        <v/>
      </c>
      <c r="G27" s="35" t="str">
        <f>IF(OR($H$3="",$H$3="上級"),"Q44","")</f>
        <v>Q44</v>
      </c>
      <c r="H27" s="58">
        <v>1</v>
      </c>
      <c r="I27" s="12">
        <v>2</v>
      </c>
      <c r="J27" s="13">
        <v>3</v>
      </c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9.5" customHeight="1" x14ac:dyDescent="0.4">
      <c r="A28" s="38" t="str">
        <f>採点!M29</f>
        <v/>
      </c>
      <c r="B28" s="35" t="s">
        <v>27</v>
      </c>
      <c r="C28" s="12">
        <v>1</v>
      </c>
      <c r="D28" s="12">
        <v>2</v>
      </c>
      <c r="E28" s="13">
        <v>3</v>
      </c>
      <c r="F28" s="38" t="str">
        <f>採点!M54</f>
        <v/>
      </c>
      <c r="G28" s="35" t="str">
        <f>IF(OR($H$3="",$H$3="上級"),"Q45","")</f>
        <v>Q45</v>
      </c>
      <c r="H28" s="58">
        <v>1</v>
      </c>
      <c r="I28" s="12">
        <v>2</v>
      </c>
      <c r="J28" s="13">
        <v>3</v>
      </c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9.5" customHeight="1" x14ac:dyDescent="0.4">
      <c r="A29" s="38" t="str">
        <f>採点!M30</f>
        <v/>
      </c>
      <c r="B29" s="35" t="s">
        <v>29</v>
      </c>
      <c r="C29" s="12">
        <v>1</v>
      </c>
      <c r="D29" s="12">
        <v>2</v>
      </c>
      <c r="E29" s="13">
        <v>3</v>
      </c>
      <c r="F29" s="38" t="str">
        <f>採点!M55</f>
        <v/>
      </c>
      <c r="G29" s="54" t="str">
        <f>IF(OR($H$3="",$H$3="上級"),"Q46","")</f>
        <v>Q46</v>
      </c>
      <c r="H29" s="58">
        <v>1</v>
      </c>
      <c r="I29" s="12">
        <v>2</v>
      </c>
      <c r="J29" s="13">
        <v>3</v>
      </c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9.5" customHeight="1" x14ac:dyDescent="0.4">
      <c r="A30" s="38" t="str">
        <f>採点!M31</f>
        <v/>
      </c>
      <c r="B30" s="35" t="s">
        <v>31</v>
      </c>
      <c r="C30" s="12">
        <v>1</v>
      </c>
      <c r="D30" s="12">
        <v>2</v>
      </c>
      <c r="E30" s="13">
        <v>3</v>
      </c>
      <c r="F30" s="38" t="str">
        <f>採点!M56</f>
        <v/>
      </c>
      <c r="G30" s="35" t="str">
        <f>IF(OR($H$3="",$H$3="上級"),"Q47","")</f>
        <v>Q47</v>
      </c>
      <c r="H30" s="58">
        <v>1</v>
      </c>
      <c r="I30" s="12">
        <v>2</v>
      </c>
      <c r="J30" s="13">
        <v>3</v>
      </c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9.5" customHeight="1" x14ac:dyDescent="0.4">
      <c r="A31" s="38" t="str">
        <f>採点!M32</f>
        <v/>
      </c>
      <c r="B31" s="35" t="s">
        <v>33</v>
      </c>
      <c r="C31" s="12">
        <v>1</v>
      </c>
      <c r="D31" s="12">
        <v>2</v>
      </c>
      <c r="E31" s="13">
        <v>3</v>
      </c>
      <c r="F31" s="38" t="str">
        <f>採点!M57</f>
        <v/>
      </c>
      <c r="G31" s="35" t="str">
        <f>IF(OR($H$3="",$H$3="上級"),"Q48","")</f>
        <v>Q48</v>
      </c>
      <c r="H31" s="58">
        <v>1</v>
      </c>
      <c r="I31" s="12">
        <v>2</v>
      </c>
      <c r="J31" s="13">
        <v>3</v>
      </c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9.5" customHeight="1" x14ac:dyDescent="0.4">
      <c r="A32" s="38" t="str">
        <f>採点!M33</f>
        <v/>
      </c>
      <c r="B32" s="35" t="s">
        <v>35</v>
      </c>
      <c r="C32" s="12">
        <v>1</v>
      </c>
      <c r="D32" s="12">
        <v>2</v>
      </c>
      <c r="E32" s="13">
        <v>3</v>
      </c>
      <c r="F32" s="38" t="str">
        <f>採点!M58</f>
        <v/>
      </c>
      <c r="G32" s="35" t="str">
        <f>IF(OR($H$3="",$H$3="上級"),"Q49","")</f>
        <v>Q49</v>
      </c>
      <c r="H32" s="58">
        <v>1</v>
      </c>
      <c r="I32" s="12">
        <v>2</v>
      </c>
      <c r="J32" s="13">
        <v>3</v>
      </c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9.5" customHeight="1" x14ac:dyDescent="0.4">
      <c r="A33" s="38" t="str">
        <f>採点!M34</f>
        <v/>
      </c>
      <c r="B33" s="36" t="s">
        <v>37</v>
      </c>
      <c r="C33" s="14">
        <v>1</v>
      </c>
      <c r="D33" s="14">
        <v>2</v>
      </c>
      <c r="E33" s="15">
        <v>3</v>
      </c>
      <c r="F33" s="38" t="str">
        <f>採点!M59</f>
        <v/>
      </c>
      <c r="G33" s="36" t="str">
        <f>IF(OR($H$3="",$H$3="上級"),"Q50","")</f>
        <v>Q50</v>
      </c>
      <c r="H33" s="59">
        <v>1</v>
      </c>
      <c r="I33" s="14">
        <v>2</v>
      </c>
      <c r="J33" s="15">
        <v>3</v>
      </c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" customHeight="1" x14ac:dyDescent="0.4">
      <c r="A35" s="33" t="s">
        <v>69</v>
      </c>
      <c r="B35" s="6"/>
      <c r="C35" s="5"/>
      <c r="D35" s="5"/>
      <c r="E35" s="5"/>
      <c r="F35" s="6"/>
      <c r="G35" s="39" t="str">
        <f>採点!B60</f>
        <v/>
      </c>
      <c r="H35" s="6"/>
      <c r="I35" s="6"/>
      <c r="J35" s="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8" customHeight="1" x14ac:dyDescent="0.4">
      <c r="A36" s="6"/>
      <c r="B36" s="6"/>
      <c r="C36" s="5"/>
      <c r="D36" s="5"/>
      <c r="E36" s="5"/>
      <c r="F36" s="6"/>
      <c r="G36" s="39" t="str">
        <f>採点!B61</f>
        <v/>
      </c>
      <c r="H36" s="6"/>
      <c r="I36" s="95" t="s">
        <v>56</v>
      </c>
      <c r="J36" s="95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8" customHeight="1" x14ac:dyDescent="0.4">
      <c r="A37" s="33" t="s">
        <v>111</v>
      </c>
      <c r="B37" s="6"/>
      <c r="C37" s="5"/>
      <c r="D37" s="5"/>
      <c r="E37" s="5"/>
      <c r="F37" s="6"/>
      <c r="G37" s="6"/>
      <c r="H37" s="6"/>
      <c r="I37" s="82" t="str">
        <f>採点!I61</f>
        <v/>
      </c>
      <c r="J37" s="82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8" customHeight="1" x14ac:dyDescent="0.4">
      <c r="A38" s="6"/>
      <c r="B38" s="6"/>
      <c r="C38" s="5"/>
      <c r="D38" s="5"/>
      <c r="E38" s="5"/>
      <c r="F38" s="6"/>
      <c r="G38" s="6"/>
      <c r="H38" s="6"/>
      <c r="I38" s="83"/>
      <c r="J38" s="83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8" customHeight="1" x14ac:dyDescent="0.4">
      <c r="A39" s="33" t="s">
        <v>67</v>
      </c>
      <c r="B39" s="6"/>
      <c r="C39" s="5"/>
      <c r="D39" s="5"/>
      <c r="E39" s="5"/>
      <c r="F39" s="6"/>
      <c r="G39" s="6"/>
      <c r="H39" s="6"/>
      <c r="I39" s="83"/>
      <c r="J39" s="83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8" customHeight="1" x14ac:dyDescent="0.4">
      <c r="A40" s="33" t="s">
        <v>68</v>
      </c>
      <c r="B40" s="6"/>
      <c r="C40" s="5"/>
      <c r="D40" s="5"/>
      <c r="E40" s="5"/>
      <c r="F40" s="6"/>
      <c r="G40" s="6"/>
      <c r="H40" s="6"/>
      <c r="I40" s="84" t="str">
        <f>採点!M61</f>
        <v/>
      </c>
      <c r="J40" s="84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8" customHeight="1" x14ac:dyDescent="0.4">
      <c r="A41" s="16" t="s">
        <v>116</v>
      </c>
      <c r="B41" s="17"/>
      <c r="C41" s="18"/>
      <c r="D41" s="18"/>
      <c r="E41" s="18"/>
      <c r="F41" s="19"/>
      <c r="G41" s="97" t="s">
        <v>121</v>
      </c>
      <c r="H41" s="97"/>
      <c r="I41" s="97"/>
      <c r="J41" s="19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16" t="s">
        <v>122</v>
      </c>
      <c r="B42" s="19"/>
      <c r="C42" s="18"/>
      <c r="D42" s="18"/>
      <c r="E42" s="18"/>
      <c r="F42" s="19"/>
      <c r="G42" s="19"/>
      <c r="H42" s="19"/>
      <c r="I42" s="19"/>
      <c r="J42" s="19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16" t="s">
        <v>120</v>
      </c>
      <c r="B43" s="19"/>
      <c r="C43" s="18"/>
      <c r="D43" s="18"/>
      <c r="E43" s="18"/>
      <c r="F43" s="19"/>
      <c r="G43" s="19"/>
      <c r="H43" s="19"/>
      <c r="I43" s="19"/>
      <c r="J43" s="19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6"/>
      <c r="B44" s="6"/>
      <c r="C44" s="5"/>
      <c r="D44" s="5"/>
      <c r="E44" s="5"/>
      <c r="F44" s="6"/>
      <c r="G44" s="6"/>
      <c r="H44" s="6"/>
      <c r="I44" s="6"/>
      <c r="J44" s="6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4" customHeight="1" x14ac:dyDescent="0.4">
      <c r="B45" s="20" t="s">
        <v>53</v>
      </c>
      <c r="C45" s="5"/>
      <c r="D45" s="5"/>
      <c r="E45" s="5"/>
      <c r="F45" s="77" t="s">
        <v>110</v>
      </c>
      <c r="G45" s="78"/>
      <c r="H45" s="25"/>
      <c r="I45" s="25"/>
      <c r="J45" s="26"/>
      <c r="K45" s="6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21.95" customHeight="1" x14ac:dyDescent="0.4">
      <c r="A46" s="6"/>
      <c r="B46" s="85" t="s">
        <v>60</v>
      </c>
      <c r="C46" s="92"/>
      <c r="D46" s="79"/>
      <c r="E46" s="79"/>
      <c r="F46" s="80"/>
      <c r="G46" s="80"/>
      <c r="H46" s="80"/>
      <c r="I46" s="80"/>
      <c r="J46" s="81"/>
      <c r="K46" s="6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" customHeight="1" x14ac:dyDescent="0.4">
      <c r="A47" s="6"/>
      <c r="B47" s="86"/>
      <c r="C47" s="93"/>
      <c r="D47" s="93"/>
      <c r="E47" s="93"/>
      <c r="F47" s="93"/>
      <c r="G47" s="93"/>
      <c r="H47" s="93"/>
      <c r="I47" s="93"/>
      <c r="J47" s="94"/>
      <c r="K47" s="6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" customHeight="1" x14ac:dyDescent="0.4">
      <c r="A48" s="6"/>
      <c r="B48" s="27" t="s">
        <v>54</v>
      </c>
      <c r="C48" s="90"/>
      <c r="D48" s="90"/>
      <c r="E48" s="90"/>
      <c r="F48" s="90"/>
      <c r="G48" s="90"/>
      <c r="H48" s="90"/>
      <c r="I48" s="90"/>
      <c r="J48" s="91"/>
      <c r="K48" s="6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0" customHeight="1" x14ac:dyDescent="0.4">
      <c r="A49" s="6"/>
      <c r="B49" s="27" t="s">
        <v>61</v>
      </c>
      <c r="C49" s="90"/>
      <c r="D49" s="90"/>
      <c r="E49" s="90"/>
      <c r="F49" s="90"/>
      <c r="G49" s="90"/>
      <c r="H49" s="90"/>
      <c r="I49" s="90"/>
      <c r="J49" s="91"/>
      <c r="K49" s="6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0" customHeight="1" x14ac:dyDescent="0.4">
      <c r="A50" s="6"/>
      <c r="B50" s="28" t="s">
        <v>55</v>
      </c>
      <c r="C50" s="29" t="s">
        <v>58</v>
      </c>
      <c r="D50" s="30"/>
      <c r="E50" s="76" t="s">
        <v>63</v>
      </c>
      <c r="F50" s="76"/>
      <c r="G50" s="30"/>
      <c r="H50" s="31" t="s">
        <v>64</v>
      </c>
      <c r="I50" s="30"/>
      <c r="J50" s="32" t="s">
        <v>57</v>
      </c>
      <c r="K50" s="6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3.5" customHeight="1" x14ac:dyDescent="0.4">
      <c r="A51" s="6"/>
      <c r="B51" s="6"/>
      <c r="C51" s="5"/>
      <c r="D51" s="5"/>
      <c r="E51" s="5"/>
      <c r="F51" s="6"/>
      <c r="G51" s="6"/>
      <c r="H51" s="6"/>
      <c r="I51" s="6"/>
      <c r="J51" s="6"/>
      <c r="K51" s="6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7" customFormat="1" ht="18" customHeight="1" x14ac:dyDescent="0.4">
      <c r="C52" s="21"/>
      <c r="D52" s="21"/>
      <c r="E52" s="21"/>
    </row>
    <row r="53" spans="1:26" s="7" customFormat="1" ht="18" customHeight="1" x14ac:dyDescent="0.4">
      <c r="C53" s="21"/>
      <c r="D53" s="21"/>
      <c r="E53" s="21"/>
    </row>
    <row r="54" spans="1:26" s="7" customFormat="1" ht="18" customHeight="1" x14ac:dyDescent="0.4">
      <c r="C54" s="21"/>
      <c r="D54" s="21"/>
      <c r="E54" s="21"/>
    </row>
    <row r="55" spans="1:26" s="7" customFormat="1" ht="18" customHeight="1" x14ac:dyDescent="0.4">
      <c r="C55" s="21"/>
      <c r="D55" s="21"/>
      <c r="E55" s="21"/>
    </row>
    <row r="56" spans="1:26" ht="18" customHeight="1" x14ac:dyDescent="0.4">
      <c r="A56" s="7"/>
      <c r="B56" s="7"/>
      <c r="C56" s="21"/>
      <c r="D56" s="21"/>
      <c r="E56" s="21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1"/>
      <c r="D57" s="21"/>
      <c r="E57" s="21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8" customHeight="1" x14ac:dyDescent="0.4">
      <c r="A58" s="7"/>
      <c r="B58" s="7"/>
      <c r="C58" s="21"/>
      <c r="D58" s="21"/>
      <c r="E58" s="21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8" customHeight="1" x14ac:dyDescent="0.4">
      <c r="A59" s="7"/>
      <c r="B59" s="7"/>
      <c r="C59" s="21"/>
      <c r="D59" s="21"/>
      <c r="E59" s="21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8" customHeight="1" x14ac:dyDescent="0.4">
      <c r="A60" s="7"/>
      <c r="B60" s="7"/>
      <c r="C60" s="21"/>
      <c r="D60" s="21"/>
      <c r="E60" s="21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8" customHeight="1" x14ac:dyDescent="0.4">
      <c r="A61" s="7"/>
      <c r="B61" s="7"/>
      <c r="C61" s="21"/>
      <c r="D61" s="21"/>
      <c r="E61" s="21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8" customHeight="1" x14ac:dyDescent="0.4">
      <c r="A62" s="7"/>
      <c r="B62" s="7"/>
      <c r="C62" s="21"/>
      <c r="D62" s="21"/>
      <c r="E62" s="21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8" customHeight="1" x14ac:dyDescent="0.4">
      <c r="A63" s="7"/>
      <c r="B63" s="7"/>
      <c r="C63" s="21"/>
      <c r="D63" s="21"/>
      <c r="E63" s="21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8" customHeight="1" x14ac:dyDescent="0.4">
      <c r="A64" s="7"/>
      <c r="B64" s="7"/>
      <c r="C64" s="21"/>
      <c r="D64" s="21"/>
      <c r="E64" s="21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8" customHeight="1" x14ac:dyDescent="0.4">
      <c r="A65" s="7"/>
      <c r="B65" s="7"/>
      <c r="C65" s="21"/>
      <c r="D65" s="21"/>
      <c r="E65" s="21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8" customHeight="1" x14ac:dyDescent="0.4">
      <c r="A66" s="7"/>
      <c r="B66" s="7"/>
      <c r="C66" s="21"/>
      <c r="D66" s="21"/>
      <c r="E66" s="21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</sheetData>
  <sheetProtection algorithmName="SHA-512" hashValue="C86SyopSjc4X0ijg9ztLTEEuUdOZf/RbAxI+HztK9DKi4pS+OkFktAj10LvpLRGQWCim2GX79e5nzAuuVc4Tjw==" saltValue="jt4GlDegbWFWQIp25SdzYQ==" spinCount="100000" sheet="1" selectLockedCells="1"/>
  <mergeCells count="16">
    <mergeCell ref="B46:B47"/>
    <mergeCell ref="A3:B4"/>
    <mergeCell ref="G1:H2"/>
    <mergeCell ref="I1:J2"/>
    <mergeCell ref="C49:J49"/>
    <mergeCell ref="C46:D46"/>
    <mergeCell ref="C47:J47"/>
    <mergeCell ref="C48:J48"/>
    <mergeCell ref="I36:J36"/>
    <mergeCell ref="H3:H4"/>
    <mergeCell ref="G41:I41"/>
    <mergeCell ref="E50:F50"/>
    <mergeCell ref="F45:G45"/>
    <mergeCell ref="E46:J46"/>
    <mergeCell ref="I37:J39"/>
    <mergeCell ref="I40:J40"/>
  </mergeCells>
  <phoneticPr fontId="1"/>
  <conditionalFormatting sqref="A9:A33">
    <cfRule type="containsErrors" dxfId="4" priority="5">
      <formula>ISERROR(A9)</formula>
    </cfRule>
  </conditionalFormatting>
  <conditionalFormatting sqref="F9:F33">
    <cfRule type="cellIs" dxfId="3" priority="3" operator="equal">
      <formula>0</formula>
    </cfRule>
    <cfRule type="containsErrors" dxfId="2" priority="4">
      <formula>ISERROR(F9)</formula>
    </cfRule>
  </conditionalFormatting>
  <hyperlinks>
    <hyperlink ref="G41" r:id="rId1" display="sogoseisaku@city.kani.lg.jp" xr:uid="{00000000-0004-0000-0000-000000000000}"/>
  </hyperlinks>
  <pageMargins left="0.6692913385826772" right="0.39370078740157483" top="0.35433070866141736" bottom="0.19685039370078741" header="0.31496062992125984" footer="0.31496062992125984"/>
  <pageSetup paperSize="9" scale="81" fitToWidth="0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19050</xdr:rowOff>
                  </from>
                  <to>
                    <xdr:col>2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19050</xdr:rowOff>
                  </from>
                  <to>
                    <xdr:col>3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19050</xdr:rowOff>
                  </from>
                  <to>
                    <xdr:col>4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19050</xdr:rowOff>
                  </from>
                  <to>
                    <xdr:col>7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19050</xdr:rowOff>
                  </from>
                  <to>
                    <xdr:col>8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0</xdr:rowOff>
                  </from>
                  <to>
                    <xdr:col>2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0</xdr:rowOff>
                  </from>
                  <to>
                    <xdr:col>3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0</xdr:rowOff>
                  </from>
                  <to>
                    <xdr:col>4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0</xdr:rowOff>
                  </from>
                  <to>
                    <xdr:col>7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0</xdr:rowOff>
                  </from>
                  <to>
                    <xdr:col>8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0</xdr:rowOff>
                  </from>
                  <to>
                    <xdr:col>9</xdr:col>
                    <xdr:colOff>400050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0</xdr:rowOff>
                  </from>
                  <to>
                    <xdr:col>2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0</xdr:rowOff>
                  </from>
                  <to>
                    <xdr:col>3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0</xdr:rowOff>
                  </from>
                  <to>
                    <xdr:col>4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0</xdr:rowOff>
                  </from>
                  <to>
                    <xdr:col>7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8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0</xdr:rowOff>
                  </from>
                  <to>
                    <xdr:col>9</xdr:col>
                    <xdr:colOff>400050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0</xdr:rowOff>
                  </from>
                  <to>
                    <xdr:col>2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0</xdr:rowOff>
                  </from>
                  <to>
                    <xdr:col>3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0</xdr:rowOff>
                  </from>
                  <to>
                    <xdr:col>4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0</xdr:rowOff>
                  </from>
                  <to>
                    <xdr:col>7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0</xdr:rowOff>
                  </from>
                  <to>
                    <xdr:col>8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0</xdr:rowOff>
                  </from>
                  <to>
                    <xdr:col>9</xdr:col>
                    <xdr:colOff>400050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0</xdr:rowOff>
                  </from>
                  <to>
                    <xdr:col>2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0</xdr:rowOff>
                  </from>
                  <to>
                    <xdr:col>3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0</xdr:rowOff>
                  </from>
                  <to>
                    <xdr:col>4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0</xdr:rowOff>
                  </from>
                  <to>
                    <xdr:col>7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0</xdr:rowOff>
                  </from>
                  <to>
                    <xdr:col>8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0</xdr:rowOff>
                  </from>
                  <to>
                    <xdr:col>9</xdr:col>
                    <xdr:colOff>400050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0</xdr:rowOff>
                  </from>
                  <to>
                    <xdr:col>2</xdr:col>
                    <xdr:colOff>409575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0</xdr:rowOff>
                  </from>
                  <to>
                    <xdr:col>3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0</xdr:rowOff>
                  </from>
                  <to>
                    <xdr:col>4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0</xdr:rowOff>
                  </from>
                  <to>
                    <xdr:col>7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0</xdr:rowOff>
                  </from>
                  <to>
                    <xdr:col>8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0</xdr:rowOff>
                  </from>
                  <to>
                    <xdr:col>9</xdr:col>
                    <xdr:colOff>400050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0</xdr:rowOff>
                  </from>
                  <to>
                    <xdr:col>2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3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0</xdr:rowOff>
                  </from>
                  <to>
                    <xdr:col>4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0</xdr:rowOff>
                  </from>
                  <to>
                    <xdr:col>7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0</xdr:rowOff>
                  </from>
                  <to>
                    <xdr:col>8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0</xdr:rowOff>
                  </from>
                  <to>
                    <xdr:col>9</xdr:col>
                    <xdr:colOff>400050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0</xdr:rowOff>
                  </from>
                  <to>
                    <xdr:col>2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0</xdr:rowOff>
                  </from>
                  <to>
                    <xdr:col>3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0</xdr:rowOff>
                  </from>
                  <to>
                    <xdr:col>4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0</xdr:rowOff>
                  </from>
                  <to>
                    <xdr:col>7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0</xdr:rowOff>
                  </from>
                  <to>
                    <xdr:col>8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0</xdr:rowOff>
                  </from>
                  <to>
                    <xdr:col>9</xdr:col>
                    <xdr:colOff>400050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0</xdr:rowOff>
                  </from>
                  <to>
                    <xdr:col>2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0</xdr:rowOff>
                  </from>
                  <to>
                    <xdr:col>3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0</xdr:rowOff>
                  </from>
                  <to>
                    <xdr:col>7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0</xdr:rowOff>
                  </from>
                  <to>
                    <xdr:col>8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0</xdr:rowOff>
                  </from>
                  <to>
                    <xdr:col>9</xdr:col>
                    <xdr:colOff>400050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0</xdr:rowOff>
                  </from>
                  <to>
                    <xdr:col>2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0</xdr:rowOff>
                  </from>
                  <to>
                    <xdr:col>3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0</xdr:rowOff>
                  </from>
                  <to>
                    <xdr:col>7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0</xdr:rowOff>
                  </from>
                  <to>
                    <xdr:col>8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0</xdr:rowOff>
                  </from>
                  <to>
                    <xdr:col>9</xdr:col>
                    <xdr:colOff>400050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0</xdr:rowOff>
                  </from>
                  <to>
                    <xdr:col>2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0</xdr:rowOff>
                  </from>
                  <to>
                    <xdr:col>3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0</xdr:rowOff>
                  </from>
                  <to>
                    <xdr:col>7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0</xdr:rowOff>
                  </from>
                  <to>
                    <xdr:col>8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0</xdr:rowOff>
                  </from>
                  <to>
                    <xdr:col>9</xdr:col>
                    <xdr:colOff>400050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0</xdr:rowOff>
                  </from>
                  <to>
                    <xdr:col>2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0</xdr:rowOff>
                  </from>
                  <to>
                    <xdr:col>3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66675</xdr:colOff>
                    <xdr:row>19</xdr:row>
                    <xdr:rowOff>9525</xdr:rowOff>
                  </from>
                  <to>
                    <xdr:col>4</xdr:col>
                    <xdr:colOff>390525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0</xdr:rowOff>
                  </from>
                  <to>
                    <xdr:col>7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0</xdr:rowOff>
                  </from>
                  <to>
                    <xdr:col>8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0</xdr:rowOff>
                  </from>
                  <to>
                    <xdr:col>9</xdr:col>
                    <xdr:colOff>400050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0</xdr:rowOff>
                  </from>
                  <to>
                    <xdr:col>2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0</xdr:rowOff>
                  </from>
                  <to>
                    <xdr:col>3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0</xdr:rowOff>
                  </from>
                  <to>
                    <xdr:col>4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0</xdr:rowOff>
                  </from>
                  <to>
                    <xdr:col>7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0</xdr:rowOff>
                  </from>
                  <to>
                    <xdr:col>8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0</xdr:rowOff>
                  </from>
                  <to>
                    <xdr:col>9</xdr:col>
                    <xdr:colOff>400050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0</xdr:rowOff>
                  </from>
                  <to>
                    <xdr:col>2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0</xdr:rowOff>
                  </from>
                  <to>
                    <xdr:col>3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0</xdr:rowOff>
                  </from>
                  <to>
                    <xdr:col>4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0</xdr:rowOff>
                  </from>
                  <to>
                    <xdr:col>7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0</xdr:rowOff>
                  </from>
                  <to>
                    <xdr:col>8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0</xdr:rowOff>
                  </from>
                  <to>
                    <xdr:col>9</xdr:col>
                    <xdr:colOff>400050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0</xdr:rowOff>
                  </from>
                  <to>
                    <xdr:col>2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0</xdr:rowOff>
                  </from>
                  <to>
                    <xdr:col>3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0</xdr:rowOff>
                  </from>
                  <to>
                    <xdr:col>4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0</xdr:rowOff>
                  </from>
                  <to>
                    <xdr:col>7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0</xdr:rowOff>
                  </from>
                  <to>
                    <xdr:col>8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0</xdr:rowOff>
                  </from>
                  <to>
                    <xdr:col>9</xdr:col>
                    <xdr:colOff>400050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152400</xdr:colOff>
                    <xdr:row>35</xdr:row>
                    <xdr:rowOff>190500</xdr:rowOff>
                  </from>
                  <to>
                    <xdr:col>7</xdr:col>
                    <xdr:colOff>276225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Check Box 262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19050</xdr:rowOff>
                  </from>
                  <to>
                    <xdr:col>2</xdr:col>
                    <xdr:colOff>400050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Check Box 263">
              <controlPr defaultSize="0" autoFill="0" autoLine="0" autoPict="0">
                <anchor moveWithCells="1">
                  <from>
                    <xdr:col>3</xdr:col>
                    <xdr:colOff>76200</xdr:colOff>
                    <xdr:row>23</xdr:row>
                    <xdr:rowOff>19050</xdr:rowOff>
                  </from>
                  <to>
                    <xdr:col>3</xdr:col>
                    <xdr:colOff>400050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Check Box 264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19050</xdr:rowOff>
                  </from>
                  <to>
                    <xdr:col>4</xdr:col>
                    <xdr:colOff>400050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99" name="Check Box 265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0</xdr:rowOff>
                  </from>
                  <to>
                    <xdr:col>2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00" name="Check Box 266">
              <controlPr defaultSize="0" autoFill="0" autoLine="0" autoPict="0">
                <anchor moveWithCells="1">
                  <from>
                    <xdr:col>3</xdr:col>
                    <xdr:colOff>76200</xdr:colOff>
                    <xdr:row>24</xdr:row>
                    <xdr:rowOff>0</xdr:rowOff>
                  </from>
                  <to>
                    <xdr:col>3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01" name="Check Box 267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0</xdr:rowOff>
                  </from>
                  <to>
                    <xdr:col>4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02" name="Check Box 268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0</xdr:rowOff>
                  </from>
                  <to>
                    <xdr:col>2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03" name="Check Box 269">
              <controlPr defaultSize="0" autoFill="0" autoLine="0" autoPict="0">
                <anchor moveWithCells="1">
                  <from>
                    <xdr:col>3</xdr:col>
                    <xdr:colOff>76200</xdr:colOff>
                    <xdr:row>25</xdr:row>
                    <xdr:rowOff>0</xdr:rowOff>
                  </from>
                  <to>
                    <xdr:col>3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04" name="Check Box 270">
              <controlPr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0</xdr:rowOff>
                  </from>
                  <to>
                    <xdr:col>4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05" name="Check Box 271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0</xdr:rowOff>
                  </from>
                  <to>
                    <xdr:col>2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06" name="Check Box 272">
              <controlPr defaultSize="0" autoFill="0" autoLine="0" autoPict="0">
                <anchor moveWithCells="1">
                  <from>
                    <xdr:col>3</xdr:col>
                    <xdr:colOff>76200</xdr:colOff>
                    <xdr:row>26</xdr:row>
                    <xdr:rowOff>0</xdr:rowOff>
                  </from>
                  <to>
                    <xdr:col>3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07" name="Check Box 273">
              <controlPr defaultSize="0" autoFill="0" autoLine="0" autoPict="0">
                <anchor moveWithCells="1">
                  <from>
                    <xdr:col>4</xdr:col>
                    <xdr:colOff>76200</xdr:colOff>
                    <xdr:row>26</xdr:row>
                    <xdr:rowOff>0</xdr:rowOff>
                  </from>
                  <to>
                    <xdr:col>4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08" name="Check Box 274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0</xdr:rowOff>
                  </from>
                  <to>
                    <xdr:col>2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09" name="Check Box 275">
              <controlPr defaultSize="0" autoFill="0" autoLine="0" autoPict="0">
                <anchor moveWithCells="1">
                  <from>
                    <xdr:col>3</xdr:col>
                    <xdr:colOff>76200</xdr:colOff>
                    <xdr:row>27</xdr:row>
                    <xdr:rowOff>0</xdr:rowOff>
                  </from>
                  <to>
                    <xdr:col>3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10" name="Check Box 276">
              <controlPr defaultSize="0" autoFill="0" autoLine="0" autoPict="0">
                <anchor moveWithCells="1">
                  <from>
                    <xdr:col>4</xdr:col>
                    <xdr:colOff>76200</xdr:colOff>
                    <xdr:row>27</xdr:row>
                    <xdr:rowOff>0</xdr:rowOff>
                  </from>
                  <to>
                    <xdr:col>4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11" name="Check Box 277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0</xdr:rowOff>
                  </from>
                  <to>
                    <xdr:col>2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12" name="Check Box 278">
              <controlPr defaultSize="0" autoFill="0" autoLine="0" autoPict="0">
                <anchor moveWithCells="1">
                  <from>
                    <xdr:col>3</xdr:col>
                    <xdr:colOff>76200</xdr:colOff>
                    <xdr:row>28</xdr:row>
                    <xdr:rowOff>0</xdr:rowOff>
                  </from>
                  <to>
                    <xdr:col>3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13" name="Check Box 279">
              <controlPr defaultSize="0" autoFill="0" autoLine="0" autoPict="0">
                <anchor moveWithCells="1">
                  <from>
                    <xdr:col>4</xdr:col>
                    <xdr:colOff>76200</xdr:colOff>
                    <xdr:row>28</xdr:row>
                    <xdr:rowOff>0</xdr:rowOff>
                  </from>
                  <to>
                    <xdr:col>4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14" name="Check Box 280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0</xdr:rowOff>
                  </from>
                  <to>
                    <xdr:col>2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15" name="Check Box 281">
              <controlPr defaultSize="0" autoFill="0" autoLine="0" autoPict="0">
                <anchor moveWithCells="1">
                  <from>
                    <xdr:col>3</xdr:col>
                    <xdr:colOff>76200</xdr:colOff>
                    <xdr:row>29</xdr:row>
                    <xdr:rowOff>0</xdr:rowOff>
                  </from>
                  <to>
                    <xdr:col>3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16" name="Check Box 282">
              <controlPr defaultSize="0" autoFill="0" autoLine="0" autoPict="0">
                <anchor moveWithCells="1">
                  <from>
                    <xdr:col>4</xdr:col>
                    <xdr:colOff>76200</xdr:colOff>
                    <xdr:row>29</xdr:row>
                    <xdr:rowOff>0</xdr:rowOff>
                  </from>
                  <to>
                    <xdr:col>4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17" name="Check Box 283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0</xdr:rowOff>
                  </from>
                  <to>
                    <xdr:col>2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18" name="Check Box 284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0</xdr:rowOff>
                  </from>
                  <to>
                    <xdr:col>3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19" name="Check Box 285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0</xdr:rowOff>
                  </from>
                  <to>
                    <xdr:col>4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20" name="Check Box 286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0</xdr:rowOff>
                  </from>
                  <to>
                    <xdr:col>2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21" name="Check Box 287">
              <controlPr defaultSize="0" autoFill="0" autoLine="0" autoPict="0">
                <anchor moveWithCells="1">
                  <from>
                    <xdr:col>3</xdr:col>
                    <xdr:colOff>76200</xdr:colOff>
                    <xdr:row>31</xdr:row>
                    <xdr:rowOff>0</xdr:rowOff>
                  </from>
                  <to>
                    <xdr:col>3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22" name="Check Box 288">
              <controlPr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0</xdr:rowOff>
                  </from>
                  <to>
                    <xdr:col>4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23" name="Check Box 289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0</xdr:rowOff>
                  </from>
                  <to>
                    <xdr:col>2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24" name="Check Box 290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0</xdr:rowOff>
                  </from>
                  <to>
                    <xdr:col>3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25" name="Check Box 291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0</xdr:rowOff>
                  </from>
                  <to>
                    <xdr:col>4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26" name="Check Box 292">
              <controlPr defaultSize="0" autoFill="0" autoLine="0" autoPict="0">
                <anchor moveWithCells="1">
                  <from>
                    <xdr:col>7</xdr:col>
                    <xdr:colOff>76200</xdr:colOff>
                    <xdr:row>23</xdr:row>
                    <xdr:rowOff>0</xdr:rowOff>
                  </from>
                  <to>
                    <xdr:col>7</xdr:col>
                    <xdr:colOff>400050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27" name="Check Box 293">
              <controlPr defaultSize="0" autoFill="0" autoLine="0" autoPict="0">
                <anchor moveWithCells="1">
                  <from>
                    <xdr:col>8</xdr:col>
                    <xdr:colOff>76200</xdr:colOff>
                    <xdr:row>23</xdr:row>
                    <xdr:rowOff>0</xdr:rowOff>
                  </from>
                  <to>
                    <xdr:col>8</xdr:col>
                    <xdr:colOff>400050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28" name="Check Box 294">
              <controlPr defaultSize="0" autoFill="0" autoLine="0" autoPict="0">
                <anchor moveWithCells="1">
                  <from>
                    <xdr:col>9</xdr:col>
                    <xdr:colOff>76200</xdr:colOff>
                    <xdr:row>23</xdr:row>
                    <xdr:rowOff>0</xdr:rowOff>
                  </from>
                  <to>
                    <xdr:col>9</xdr:col>
                    <xdr:colOff>400050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29" name="Check Box 295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0</xdr:rowOff>
                  </from>
                  <to>
                    <xdr:col>7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30" name="Check Box 296">
              <controlPr defaultSize="0" autoFill="0" autoLine="0" autoPict="0">
                <anchor moveWithCells="1">
                  <from>
                    <xdr:col>8</xdr:col>
                    <xdr:colOff>76200</xdr:colOff>
                    <xdr:row>24</xdr:row>
                    <xdr:rowOff>0</xdr:rowOff>
                  </from>
                  <to>
                    <xdr:col>8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31" name="Check Box 297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0</xdr:rowOff>
                  </from>
                  <to>
                    <xdr:col>9</xdr:col>
                    <xdr:colOff>400050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32" name="Check Box 298">
              <controlPr defaultSize="0" autoFill="0" autoLine="0" autoPict="0">
                <anchor moveWithCells="1">
                  <from>
                    <xdr:col>7</xdr:col>
                    <xdr:colOff>76200</xdr:colOff>
                    <xdr:row>25</xdr:row>
                    <xdr:rowOff>0</xdr:rowOff>
                  </from>
                  <to>
                    <xdr:col>7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33" name="Check Box 299">
              <controlPr defaultSize="0" autoFill="0" autoLine="0" autoPict="0">
                <anchor moveWithCells="1">
                  <from>
                    <xdr:col>8</xdr:col>
                    <xdr:colOff>76200</xdr:colOff>
                    <xdr:row>25</xdr:row>
                    <xdr:rowOff>0</xdr:rowOff>
                  </from>
                  <to>
                    <xdr:col>8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34" name="Check Box 300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0</xdr:rowOff>
                  </from>
                  <to>
                    <xdr:col>9</xdr:col>
                    <xdr:colOff>400050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35" name="Check Box 301">
              <controlPr defaultSize="0" autoFill="0" autoLine="0" autoPict="0">
                <anchor moveWithCells="1">
                  <from>
                    <xdr:col>7</xdr:col>
                    <xdr:colOff>76200</xdr:colOff>
                    <xdr:row>26</xdr:row>
                    <xdr:rowOff>0</xdr:rowOff>
                  </from>
                  <to>
                    <xdr:col>7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36" name="Check Box 302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0</xdr:rowOff>
                  </from>
                  <to>
                    <xdr:col>8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37" name="Check Box 303">
              <controlPr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0</xdr:rowOff>
                  </from>
                  <to>
                    <xdr:col>9</xdr:col>
                    <xdr:colOff>400050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38" name="Check Box 304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0</xdr:rowOff>
                  </from>
                  <to>
                    <xdr:col>7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39" name="Check Box 305">
              <controlPr defaultSize="0" autoFill="0" autoLine="0" autoPict="0">
                <anchor moveWithCells="1">
                  <from>
                    <xdr:col>8</xdr:col>
                    <xdr:colOff>76200</xdr:colOff>
                    <xdr:row>27</xdr:row>
                    <xdr:rowOff>0</xdr:rowOff>
                  </from>
                  <to>
                    <xdr:col>8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40" name="Check Box 306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0</xdr:rowOff>
                  </from>
                  <to>
                    <xdr:col>9</xdr:col>
                    <xdr:colOff>400050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41" name="Check Box 307">
              <controlPr defaultSize="0" autoFill="0" autoLine="0" autoPict="0">
                <anchor moveWithCells="1">
                  <from>
                    <xdr:col>7</xdr:col>
                    <xdr:colOff>76200</xdr:colOff>
                    <xdr:row>28</xdr:row>
                    <xdr:rowOff>0</xdr:rowOff>
                  </from>
                  <to>
                    <xdr:col>7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42" name="Check Box 308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0</xdr:rowOff>
                  </from>
                  <to>
                    <xdr:col>8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43" name="Check Box 309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0</xdr:rowOff>
                  </from>
                  <to>
                    <xdr:col>9</xdr:col>
                    <xdr:colOff>400050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44" name="Check Box 310">
              <controlPr defaultSize="0" autoFill="0" autoLine="0" autoPict="0">
                <anchor moveWithCells="1">
                  <from>
                    <xdr:col>7</xdr:col>
                    <xdr:colOff>76200</xdr:colOff>
                    <xdr:row>29</xdr:row>
                    <xdr:rowOff>0</xdr:rowOff>
                  </from>
                  <to>
                    <xdr:col>7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45" name="Check Box 311">
              <controlPr defaultSize="0" autoFill="0" autoLine="0" autoPict="0">
                <anchor moveWithCells="1">
                  <from>
                    <xdr:col>8</xdr:col>
                    <xdr:colOff>76200</xdr:colOff>
                    <xdr:row>29</xdr:row>
                    <xdr:rowOff>0</xdr:rowOff>
                  </from>
                  <to>
                    <xdr:col>8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46" name="Check Box 312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0</xdr:rowOff>
                  </from>
                  <to>
                    <xdr:col>9</xdr:col>
                    <xdr:colOff>400050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47" name="Check Box 313">
              <controlPr defaultSize="0" autoFill="0" autoLine="0" autoPict="0">
                <anchor moveWithCells="1">
                  <from>
                    <xdr:col>7</xdr:col>
                    <xdr:colOff>76200</xdr:colOff>
                    <xdr:row>30</xdr:row>
                    <xdr:rowOff>0</xdr:rowOff>
                  </from>
                  <to>
                    <xdr:col>7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48" name="Check Box 314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0</xdr:rowOff>
                  </from>
                  <to>
                    <xdr:col>8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49" name="Check Box 315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0</xdr:rowOff>
                  </from>
                  <to>
                    <xdr:col>9</xdr:col>
                    <xdr:colOff>400050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50" name="Check Box 316">
              <controlPr defaultSize="0" autoFill="0" autoLine="0" autoPict="0">
                <anchor moveWithCells="1">
                  <from>
                    <xdr:col>7</xdr:col>
                    <xdr:colOff>76200</xdr:colOff>
                    <xdr:row>31</xdr:row>
                    <xdr:rowOff>0</xdr:rowOff>
                  </from>
                  <to>
                    <xdr:col>7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51" name="Check Box 317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0</xdr:rowOff>
                  </from>
                  <to>
                    <xdr:col>8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52" name="Check Box 318">
              <controlPr defaultSize="0" autoFill="0" autoLine="0" autoPict="0">
                <anchor moveWithCells="1">
                  <from>
                    <xdr:col>9</xdr:col>
                    <xdr:colOff>76200</xdr:colOff>
                    <xdr:row>31</xdr:row>
                    <xdr:rowOff>0</xdr:rowOff>
                  </from>
                  <to>
                    <xdr:col>9</xdr:col>
                    <xdr:colOff>400050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53" name="Check Box 319">
              <controlPr defaultSize="0" autoFill="0" autoLine="0" autoPict="0">
                <anchor moveWithCells="1">
                  <from>
                    <xdr:col>7</xdr:col>
                    <xdr:colOff>76200</xdr:colOff>
                    <xdr:row>32</xdr:row>
                    <xdr:rowOff>0</xdr:rowOff>
                  </from>
                  <to>
                    <xdr:col>7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54" name="Check Box 320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0</xdr:rowOff>
                  </from>
                  <to>
                    <xdr:col>8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55" name="Check Box 321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0</xdr:rowOff>
                  </from>
                  <to>
                    <xdr:col>9</xdr:col>
                    <xdr:colOff>400050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56" name="Option Button 322">
              <controlPr defaultSize="0" autoFill="0" autoLine="0" autoPict="0">
                <anchor moveWithCells="1">
                  <from>
                    <xdr:col>2</xdr:col>
                    <xdr:colOff>9525</xdr:colOff>
                    <xdr:row>1</xdr:row>
                    <xdr:rowOff>180975</xdr:rowOff>
                  </from>
                  <to>
                    <xdr:col>2</xdr:col>
                    <xdr:colOff>742950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57" name="Option Button 323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209550</xdr:rowOff>
                  </from>
                  <to>
                    <xdr:col>2</xdr:col>
                    <xdr:colOff>742950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58" name="Option Button 324">
              <controlPr defaultSize="0" autoFill="0" autoLine="0" autoPict="0">
                <anchor moveWithCells="1">
                  <from>
                    <xdr:col>2</xdr:col>
                    <xdr:colOff>9525</xdr:colOff>
                    <xdr:row>4</xdr:row>
                    <xdr:rowOff>19050</xdr:rowOff>
                  </from>
                  <to>
                    <xdr:col>2</xdr:col>
                    <xdr:colOff>742950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9C64926-FEFB-48F2-9387-2E16BD08EC4E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B9:B33</xm:sqref>
        </x14:conditionalFormatting>
        <x14:conditionalFormatting xmlns:xm="http://schemas.microsoft.com/office/excel/2006/main">
          <x14:cfRule type="expression" priority="1" id="{4B86CA52-7751-44F0-A9B0-1D3D5DCB7DBB}">
            <xm:f>採点!$E35="×"</xm:f>
            <x14:dxf>
              <fill>
                <patternFill patternType="gray125">
                  <fgColor rgb="FFC00000"/>
                </patternFill>
              </fill>
            </x14:dxf>
          </x14:cfRule>
          <xm:sqref>G9:G33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2"/>
  <sheetViews>
    <sheetView topLeftCell="A4" workbookViewId="0">
      <selection activeCell="B10" sqref="B10"/>
    </sheetView>
  </sheetViews>
  <sheetFormatPr defaultRowHeight="18" x14ac:dyDescent="0.35"/>
  <cols>
    <col min="1" max="16384" width="9" style="1"/>
  </cols>
  <sheetData>
    <row r="2" spans="1:13" x14ac:dyDescent="0.35">
      <c r="D2" s="98" t="s">
        <v>71</v>
      </c>
      <c r="E2" s="99"/>
      <c r="F2" s="40" t="s">
        <v>70</v>
      </c>
    </row>
    <row r="3" spans="1:13" x14ac:dyDescent="0.35">
      <c r="B3" s="2"/>
      <c r="C3" s="2"/>
      <c r="D3" s="74"/>
      <c r="E3" s="74"/>
      <c r="F3" s="74" t="str">
        <f>IF(B3=TRUE,"2017年",IF(B4=TRUE,"2018年",IF(B5=TRUE,"2019年","")))</f>
        <v/>
      </c>
    </row>
    <row r="4" spans="1:13" x14ac:dyDescent="0.35">
      <c r="B4" s="2"/>
      <c r="C4" s="3"/>
      <c r="D4" s="75"/>
      <c r="E4" s="41" t="s">
        <v>72</v>
      </c>
      <c r="F4" s="41" t="str">
        <f>IF(D4=1,"初級",IF(D4=2,"中級",IF(D4=3,"上級","")))</f>
        <v/>
      </c>
    </row>
    <row r="5" spans="1:13" x14ac:dyDescent="0.35">
      <c r="B5" s="2"/>
      <c r="C5" s="2"/>
      <c r="D5" s="2"/>
      <c r="E5" s="2"/>
      <c r="F5" s="2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00" t="s">
        <v>73</v>
      </c>
      <c r="B8" s="102" t="s">
        <v>112</v>
      </c>
      <c r="C8" s="103"/>
      <c r="D8" s="103"/>
      <c r="E8" s="104" t="s">
        <v>77</v>
      </c>
      <c r="F8" s="119" t="s">
        <v>59</v>
      </c>
      <c r="G8" s="115" t="s">
        <v>78</v>
      </c>
      <c r="H8" s="116"/>
      <c r="I8" s="117"/>
      <c r="J8" s="99" t="s">
        <v>79</v>
      </c>
      <c r="K8" s="118"/>
      <c r="L8" s="118"/>
      <c r="M8" s="109" t="s">
        <v>80</v>
      </c>
    </row>
    <row r="9" spans="1:13" x14ac:dyDescent="0.35">
      <c r="A9" s="101"/>
      <c r="B9" s="41" t="s">
        <v>74</v>
      </c>
      <c r="C9" s="41" t="s">
        <v>75</v>
      </c>
      <c r="D9" s="41" t="s">
        <v>76</v>
      </c>
      <c r="E9" s="105"/>
      <c r="F9" s="119"/>
      <c r="G9" s="50" t="s">
        <v>117</v>
      </c>
      <c r="H9" s="42" t="s">
        <v>118</v>
      </c>
      <c r="I9" s="51" t="s">
        <v>119</v>
      </c>
      <c r="J9" s="48" t="s">
        <v>117</v>
      </c>
      <c r="K9" s="42" t="s">
        <v>118</v>
      </c>
      <c r="L9" s="42" t="s">
        <v>119</v>
      </c>
      <c r="M9" s="110"/>
    </row>
    <row r="10" spans="1:13" x14ac:dyDescent="0.35">
      <c r="A10" s="42" t="s">
        <v>0</v>
      </c>
      <c r="B10" s="73"/>
      <c r="C10" s="73"/>
      <c r="D10" s="73"/>
      <c r="E10" s="43" t="str">
        <f t="shared" ref="E10:E41" si="0">IF(COUNTIF(B10:D10,TRUE)&gt;1,"×","")</f>
        <v/>
      </c>
      <c r="F10" s="45">
        <f t="shared" ref="F10:F41" si="1">IF(E10="×",0,IF(B10=TRUE,1,IF(C10=TRUE,2,IF(D10=TRUE,3,0))))</f>
        <v>0</v>
      </c>
      <c r="G10" s="50">
        <v>1</v>
      </c>
      <c r="H10" s="42">
        <v>1</v>
      </c>
      <c r="I10" s="51">
        <v>2</v>
      </c>
      <c r="J10" s="48" t="str">
        <f t="shared" ref="J10:J39" si="2">IF(F10=G10,"〇","×")</f>
        <v>×</v>
      </c>
      <c r="K10" s="42" t="str">
        <f t="shared" ref="K10:K39" si="3">IF(F10=H10,"〇","×")</f>
        <v>×</v>
      </c>
      <c r="L10" s="42" t="str">
        <f t="shared" ref="L10:L39" si="4">IF(F10=I10,"〇","×")</f>
        <v>×</v>
      </c>
      <c r="M10" s="47" t="str">
        <f>IF($H$61=TRUE,HLOOKUP($F$4,$J$9:$L$59,MID(A10,2,2)+1,FALSE),"")</f>
        <v/>
      </c>
    </row>
    <row r="11" spans="1:13" x14ac:dyDescent="0.35">
      <c r="A11" s="42" t="s">
        <v>50</v>
      </c>
      <c r="B11" s="73"/>
      <c r="C11" s="73"/>
      <c r="D11" s="73"/>
      <c r="E11" s="43" t="str">
        <f t="shared" si="0"/>
        <v/>
      </c>
      <c r="F11" s="45">
        <f t="shared" si="1"/>
        <v>0</v>
      </c>
      <c r="G11" s="50">
        <v>2</v>
      </c>
      <c r="H11" s="42">
        <v>2</v>
      </c>
      <c r="I11" s="51">
        <v>1</v>
      </c>
      <c r="J11" s="48" t="str">
        <f t="shared" si="2"/>
        <v>×</v>
      </c>
      <c r="K11" s="42" t="str">
        <f t="shared" si="3"/>
        <v>×</v>
      </c>
      <c r="L11" s="42" t="str">
        <f t="shared" si="4"/>
        <v>×</v>
      </c>
      <c r="M11" s="47" t="str">
        <f t="shared" ref="M11:M59" si="5">IF($H$61=TRUE,HLOOKUP($F$4,$J$9:$L$59,MID(A11,2,2)+1,FALSE),"")</f>
        <v/>
      </c>
    </row>
    <row r="12" spans="1:13" x14ac:dyDescent="0.35">
      <c r="A12" s="42" t="s">
        <v>51</v>
      </c>
      <c r="B12" s="73"/>
      <c r="C12" s="73"/>
      <c r="D12" s="73"/>
      <c r="E12" s="43" t="str">
        <f t="shared" si="0"/>
        <v/>
      </c>
      <c r="F12" s="45">
        <f t="shared" si="1"/>
        <v>0</v>
      </c>
      <c r="G12" s="50">
        <v>2</v>
      </c>
      <c r="H12" s="42">
        <v>2</v>
      </c>
      <c r="I12" s="51">
        <v>3</v>
      </c>
      <c r="J12" s="48" t="str">
        <f t="shared" si="2"/>
        <v>×</v>
      </c>
      <c r="K12" s="42" t="str">
        <f t="shared" si="3"/>
        <v>×</v>
      </c>
      <c r="L12" s="42" t="str">
        <f t="shared" si="4"/>
        <v>×</v>
      </c>
      <c r="M12" s="47" t="str">
        <f t="shared" si="5"/>
        <v/>
      </c>
    </row>
    <row r="13" spans="1:13" x14ac:dyDescent="0.35">
      <c r="A13" s="42" t="s">
        <v>52</v>
      </c>
      <c r="B13" s="73"/>
      <c r="C13" s="73"/>
      <c r="D13" s="73"/>
      <c r="E13" s="43" t="str">
        <f t="shared" si="0"/>
        <v/>
      </c>
      <c r="F13" s="45">
        <f t="shared" si="1"/>
        <v>0</v>
      </c>
      <c r="G13" s="50">
        <v>3</v>
      </c>
      <c r="H13" s="42">
        <v>3</v>
      </c>
      <c r="I13" s="51">
        <v>2</v>
      </c>
      <c r="J13" s="48" t="str">
        <f t="shared" si="2"/>
        <v>×</v>
      </c>
      <c r="K13" s="42" t="str">
        <f t="shared" si="3"/>
        <v>×</v>
      </c>
      <c r="L13" s="42" t="str">
        <f t="shared" si="4"/>
        <v>×</v>
      </c>
      <c r="M13" s="47" t="str">
        <f t="shared" si="5"/>
        <v/>
      </c>
    </row>
    <row r="14" spans="1:13" x14ac:dyDescent="0.35">
      <c r="A14" s="42" t="s">
        <v>5</v>
      </c>
      <c r="B14" s="73"/>
      <c r="C14" s="73"/>
      <c r="D14" s="73"/>
      <c r="E14" s="43" t="str">
        <f t="shared" si="0"/>
        <v/>
      </c>
      <c r="F14" s="45">
        <f t="shared" si="1"/>
        <v>0</v>
      </c>
      <c r="G14" s="50">
        <v>2</v>
      </c>
      <c r="H14" s="42">
        <v>3</v>
      </c>
      <c r="I14" s="51">
        <v>3</v>
      </c>
      <c r="J14" s="48" t="str">
        <f t="shared" si="2"/>
        <v>×</v>
      </c>
      <c r="K14" s="42" t="str">
        <f t="shared" si="3"/>
        <v>×</v>
      </c>
      <c r="L14" s="42" t="str">
        <f t="shared" si="4"/>
        <v>×</v>
      </c>
      <c r="M14" s="47" t="str">
        <f t="shared" si="5"/>
        <v/>
      </c>
    </row>
    <row r="15" spans="1:13" x14ac:dyDescent="0.35">
      <c r="A15" s="42" t="s">
        <v>7</v>
      </c>
      <c r="B15" s="73"/>
      <c r="C15" s="73"/>
      <c r="D15" s="73"/>
      <c r="E15" s="43" t="str">
        <f t="shared" si="0"/>
        <v/>
      </c>
      <c r="F15" s="45">
        <f t="shared" si="1"/>
        <v>0</v>
      </c>
      <c r="G15" s="50">
        <v>3</v>
      </c>
      <c r="H15" s="42">
        <v>1</v>
      </c>
      <c r="I15" s="51">
        <v>3</v>
      </c>
      <c r="J15" s="48" t="str">
        <f t="shared" si="2"/>
        <v>×</v>
      </c>
      <c r="K15" s="42" t="str">
        <f t="shared" si="3"/>
        <v>×</v>
      </c>
      <c r="L15" s="42" t="str">
        <f t="shared" si="4"/>
        <v>×</v>
      </c>
      <c r="M15" s="47" t="str">
        <f t="shared" si="5"/>
        <v/>
      </c>
    </row>
    <row r="16" spans="1:13" x14ac:dyDescent="0.35">
      <c r="A16" s="42" t="s">
        <v>9</v>
      </c>
      <c r="B16" s="73"/>
      <c r="C16" s="73"/>
      <c r="D16" s="73"/>
      <c r="E16" s="43" t="str">
        <f t="shared" si="0"/>
        <v/>
      </c>
      <c r="F16" s="45">
        <f t="shared" si="1"/>
        <v>0</v>
      </c>
      <c r="G16" s="50">
        <v>2</v>
      </c>
      <c r="H16" s="42">
        <v>3</v>
      </c>
      <c r="I16" s="51">
        <v>3</v>
      </c>
      <c r="J16" s="48" t="str">
        <f t="shared" si="2"/>
        <v>×</v>
      </c>
      <c r="K16" s="42" t="str">
        <f t="shared" si="3"/>
        <v>×</v>
      </c>
      <c r="L16" s="42" t="str">
        <f t="shared" si="4"/>
        <v>×</v>
      </c>
      <c r="M16" s="47" t="str">
        <f t="shared" si="5"/>
        <v/>
      </c>
    </row>
    <row r="17" spans="1:13" x14ac:dyDescent="0.35">
      <c r="A17" s="42" t="s">
        <v>10</v>
      </c>
      <c r="B17" s="73"/>
      <c r="C17" s="73"/>
      <c r="D17" s="73"/>
      <c r="E17" s="43" t="str">
        <f t="shared" si="0"/>
        <v/>
      </c>
      <c r="F17" s="45">
        <f t="shared" si="1"/>
        <v>0</v>
      </c>
      <c r="G17" s="50">
        <v>3</v>
      </c>
      <c r="H17" s="42">
        <v>3</v>
      </c>
      <c r="I17" s="51">
        <v>2</v>
      </c>
      <c r="J17" s="48" t="str">
        <f t="shared" si="2"/>
        <v>×</v>
      </c>
      <c r="K17" s="42" t="str">
        <f t="shared" si="3"/>
        <v>×</v>
      </c>
      <c r="L17" s="42" t="str">
        <f t="shared" si="4"/>
        <v>×</v>
      </c>
      <c r="M17" s="47" t="str">
        <f t="shared" si="5"/>
        <v/>
      </c>
    </row>
    <row r="18" spans="1:13" x14ac:dyDescent="0.35">
      <c r="A18" s="42" t="s">
        <v>11</v>
      </c>
      <c r="B18" s="73"/>
      <c r="C18" s="73"/>
      <c r="D18" s="73"/>
      <c r="E18" s="43" t="str">
        <f t="shared" si="0"/>
        <v/>
      </c>
      <c r="F18" s="45">
        <f t="shared" si="1"/>
        <v>0</v>
      </c>
      <c r="G18" s="50">
        <v>2</v>
      </c>
      <c r="H18" s="42">
        <v>1</v>
      </c>
      <c r="I18" s="51">
        <v>3</v>
      </c>
      <c r="J18" s="48" t="str">
        <f t="shared" si="2"/>
        <v>×</v>
      </c>
      <c r="K18" s="42" t="str">
        <f t="shared" si="3"/>
        <v>×</v>
      </c>
      <c r="L18" s="42" t="str">
        <f t="shared" si="4"/>
        <v>×</v>
      </c>
      <c r="M18" s="47" t="str">
        <f t="shared" si="5"/>
        <v/>
      </c>
    </row>
    <row r="19" spans="1:13" x14ac:dyDescent="0.35">
      <c r="A19" s="42" t="s">
        <v>12</v>
      </c>
      <c r="B19" s="73"/>
      <c r="C19" s="73"/>
      <c r="D19" s="73"/>
      <c r="E19" s="43" t="str">
        <f t="shared" si="0"/>
        <v/>
      </c>
      <c r="F19" s="45">
        <f t="shared" si="1"/>
        <v>0</v>
      </c>
      <c r="G19" s="50">
        <v>2</v>
      </c>
      <c r="H19" s="42">
        <v>2</v>
      </c>
      <c r="I19" s="51">
        <v>1</v>
      </c>
      <c r="J19" s="48" t="str">
        <f t="shared" si="2"/>
        <v>×</v>
      </c>
      <c r="K19" s="42" t="str">
        <f t="shared" si="3"/>
        <v>×</v>
      </c>
      <c r="L19" s="42" t="str">
        <f t="shared" si="4"/>
        <v>×</v>
      </c>
      <c r="M19" s="47" t="str">
        <f t="shared" si="5"/>
        <v/>
      </c>
    </row>
    <row r="20" spans="1:13" x14ac:dyDescent="0.35">
      <c r="A20" s="42" t="s">
        <v>13</v>
      </c>
      <c r="B20" s="73"/>
      <c r="C20" s="73"/>
      <c r="D20" s="73"/>
      <c r="E20" s="43" t="str">
        <f t="shared" si="0"/>
        <v/>
      </c>
      <c r="F20" s="45">
        <f t="shared" si="1"/>
        <v>0</v>
      </c>
      <c r="G20" s="50">
        <v>2</v>
      </c>
      <c r="H20" s="42">
        <v>1</v>
      </c>
      <c r="I20" s="51">
        <v>3</v>
      </c>
      <c r="J20" s="48" t="str">
        <f t="shared" si="2"/>
        <v>×</v>
      </c>
      <c r="K20" s="42" t="str">
        <f t="shared" si="3"/>
        <v>×</v>
      </c>
      <c r="L20" s="42" t="str">
        <f t="shared" si="4"/>
        <v>×</v>
      </c>
      <c r="M20" s="47" t="str">
        <f t="shared" si="5"/>
        <v/>
      </c>
    </row>
    <row r="21" spans="1:13" x14ac:dyDescent="0.35">
      <c r="A21" s="42" t="s">
        <v>14</v>
      </c>
      <c r="B21" s="73"/>
      <c r="C21" s="73"/>
      <c r="D21" s="73"/>
      <c r="E21" s="43" t="str">
        <f t="shared" si="0"/>
        <v/>
      </c>
      <c r="F21" s="45">
        <f t="shared" si="1"/>
        <v>0</v>
      </c>
      <c r="G21" s="50">
        <v>3</v>
      </c>
      <c r="H21" s="42">
        <v>3</v>
      </c>
      <c r="I21" s="51">
        <v>2</v>
      </c>
      <c r="J21" s="48" t="str">
        <f t="shared" si="2"/>
        <v>×</v>
      </c>
      <c r="K21" s="42" t="str">
        <f t="shared" si="3"/>
        <v>×</v>
      </c>
      <c r="L21" s="42" t="str">
        <f t="shared" si="4"/>
        <v>×</v>
      </c>
      <c r="M21" s="47" t="str">
        <f t="shared" si="5"/>
        <v/>
      </c>
    </row>
    <row r="22" spans="1:13" x14ac:dyDescent="0.35">
      <c r="A22" s="42" t="s">
        <v>15</v>
      </c>
      <c r="B22" s="73"/>
      <c r="C22" s="73"/>
      <c r="D22" s="73"/>
      <c r="E22" s="43" t="str">
        <f t="shared" si="0"/>
        <v/>
      </c>
      <c r="F22" s="45">
        <f t="shared" si="1"/>
        <v>0</v>
      </c>
      <c r="G22" s="50">
        <v>1</v>
      </c>
      <c r="H22" s="42">
        <v>1</v>
      </c>
      <c r="I22" s="51">
        <v>1</v>
      </c>
      <c r="J22" s="48" t="str">
        <f t="shared" si="2"/>
        <v>×</v>
      </c>
      <c r="K22" s="42" t="str">
        <f t="shared" si="3"/>
        <v>×</v>
      </c>
      <c r="L22" s="42" t="str">
        <f t="shared" si="4"/>
        <v>×</v>
      </c>
      <c r="M22" s="47" t="str">
        <f t="shared" si="5"/>
        <v/>
      </c>
    </row>
    <row r="23" spans="1:13" x14ac:dyDescent="0.35">
      <c r="A23" s="42" t="s">
        <v>16</v>
      </c>
      <c r="B23" s="73"/>
      <c r="C23" s="73"/>
      <c r="D23" s="73"/>
      <c r="E23" s="43" t="str">
        <f t="shared" si="0"/>
        <v/>
      </c>
      <c r="F23" s="45">
        <f t="shared" si="1"/>
        <v>0</v>
      </c>
      <c r="G23" s="50">
        <v>1</v>
      </c>
      <c r="H23" s="42">
        <v>2</v>
      </c>
      <c r="I23" s="51">
        <v>3</v>
      </c>
      <c r="J23" s="48" t="str">
        <f t="shared" si="2"/>
        <v>×</v>
      </c>
      <c r="K23" s="42" t="str">
        <f t="shared" si="3"/>
        <v>×</v>
      </c>
      <c r="L23" s="42" t="str">
        <f t="shared" si="4"/>
        <v>×</v>
      </c>
      <c r="M23" s="47" t="str">
        <f t="shared" si="5"/>
        <v/>
      </c>
    </row>
    <row r="24" spans="1:13" x14ac:dyDescent="0.35">
      <c r="A24" s="42" t="s">
        <v>17</v>
      </c>
      <c r="B24" s="73"/>
      <c r="C24" s="73"/>
      <c r="D24" s="73"/>
      <c r="E24" s="43" t="str">
        <f t="shared" si="0"/>
        <v/>
      </c>
      <c r="F24" s="45">
        <f t="shared" si="1"/>
        <v>0</v>
      </c>
      <c r="G24" s="50">
        <v>2</v>
      </c>
      <c r="H24" s="42">
        <v>1</v>
      </c>
      <c r="I24" s="51">
        <v>2</v>
      </c>
      <c r="J24" s="48" t="str">
        <f t="shared" si="2"/>
        <v>×</v>
      </c>
      <c r="K24" s="42" t="str">
        <f t="shared" si="3"/>
        <v>×</v>
      </c>
      <c r="L24" s="42" t="str">
        <f t="shared" si="4"/>
        <v>×</v>
      </c>
      <c r="M24" s="47" t="str">
        <f t="shared" si="5"/>
        <v/>
      </c>
    </row>
    <row r="25" spans="1:13" x14ac:dyDescent="0.35">
      <c r="A25" s="42" t="s">
        <v>18</v>
      </c>
      <c r="B25" s="73"/>
      <c r="C25" s="73"/>
      <c r="D25" s="73"/>
      <c r="E25" s="43" t="str">
        <f t="shared" si="0"/>
        <v/>
      </c>
      <c r="F25" s="45">
        <f t="shared" si="1"/>
        <v>0</v>
      </c>
      <c r="G25" s="50">
        <v>1</v>
      </c>
      <c r="H25" s="42">
        <v>1</v>
      </c>
      <c r="I25" s="51">
        <v>2</v>
      </c>
      <c r="J25" s="48" t="str">
        <f t="shared" si="2"/>
        <v>×</v>
      </c>
      <c r="K25" s="42" t="str">
        <f t="shared" si="3"/>
        <v>×</v>
      </c>
      <c r="L25" s="42" t="str">
        <f t="shared" si="4"/>
        <v>×</v>
      </c>
      <c r="M25" s="47" t="str">
        <f t="shared" si="5"/>
        <v/>
      </c>
    </row>
    <row r="26" spans="1:13" x14ac:dyDescent="0.35">
      <c r="A26" s="42" t="s">
        <v>20</v>
      </c>
      <c r="B26" s="73"/>
      <c r="C26" s="73"/>
      <c r="D26" s="73"/>
      <c r="E26" s="43" t="str">
        <f t="shared" si="0"/>
        <v/>
      </c>
      <c r="F26" s="45">
        <f t="shared" si="1"/>
        <v>0</v>
      </c>
      <c r="G26" s="50">
        <v>1</v>
      </c>
      <c r="H26" s="42">
        <v>3</v>
      </c>
      <c r="I26" s="51">
        <v>2</v>
      </c>
      <c r="J26" s="48" t="str">
        <f t="shared" si="2"/>
        <v>×</v>
      </c>
      <c r="K26" s="42" t="str">
        <f t="shared" si="3"/>
        <v>×</v>
      </c>
      <c r="L26" s="42" t="str">
        <f t="shared" si="4"/>
        <v>×</v>
      </c>
      <c r="M26" s="47" t="str">
        <f t="shared" si="5"/>
        <v/>
      </c>
    </row>
    <row r="27" spans="1:13" x14ac:dyDescent="0.35">
      <c r="A27" s="42" t="s">
        <v>22</v>
      </c>
      <c r="B27" s="73"/>
      <c r="C27" s="73"/>
      <c r="D27" s="73"/>
      <c r="E27" s="43" t="str">
        <f t="shared" si="0"/>
        <v/>
      </c>
      <c r="F27" s="45">
        <f t="shared" si="1"/>
        <v>0</v>
      </c>
      <c r="G27" s="50">
        <v>1</v>
      </c>
      <c r="H27" s="42">
        <v>1</v>
      </c>
      <c r="I27" s="51">
        <v>1</v>
      </c>
      <c r="J27" s="48" t="str">
        <f t="shared" si="2"/>
        <v>×</v>
      </c>
      <c r="K27" s="42" t="str">
        <f t="shared" si="3"/>
        <v>×</v>
      </c>
      <c r="L27" s="42" t="str">
        <f t="shared" si="4"/>
        <v>×</v>
      </c>
      <c r="M27" s="47" t="str">
        <f t="shared" si="5"/>
        <v/>
      </c>
    </row>
    <row r="28" spans="1:13" x14ac:dyDescent="0.35">
      <c r="A28" s="42" t="s">
        <v>24</v>
      </c>
      <c r="B28" s="73"/>
      <c r="C28" s="73"/>
      <c r="D28" s="73"/>
      <c r="E28" s="43" t="str">
        <f t="shared" si="0"/>
        <v/>
      </c>
      <c r="F28" s="45">
        <f t="shared" si="1"/>
        <v>0</v>
      </c>
      <c r="G28" s="50">
        <v>3</v>
      </c>
      <c r="H28" s="42">
        <v>1</v>
      </c>
      <c r="I28" s="51">
        <v>1</v>
      </c>
      <c r="J28" s="48" t="str">
        <f t="shared" si="2"/>
        <v>×</v>
      </c>
      <c r="K28" s="42" t="str">
        <f t="shared" si="3"/>
        <v>×</v>
      </c>
      <c r="L28" s="42" t="str">
        <f t="shared" si="4"/>
        <v>×</v>
      </c>
      <c r="M28" s="47" t="str">
        <f t="shared" si="5"/>
        <v/>
      </c>
    </row>
    <row r="29" spans="1:13" x14ac:dyDescent="0.35">
      <c r="A29" s="42" t="s">
        <v>26</v>
      </c>
      <c r="B29" s="73"/>
      <c r="C29" s="73"/>
      <c r="D29" s="73"/>
      <c r="E29" s="43" t="str">
        <f t="shared" si="0"/>
        <v/>
      </c>
      <c r="F29" s="45">
        <f t="shared" si="1"/>
        <v>0</v>
      </c>
      <c r="G29" s="50">
        <v>3</v>
      </c>
      <c r="H29" s="42">
        <v>2</v>
      </c>
      <c r="I29" s="51">
        <v>1</v>
      </c>
      <c r="J29" s="48" t="str">
        <f t="shared" si="2"/>
        <v>×</v>
      </c>
      <c r="K29" s="42" t="str">
        <f t="shared" si="3"/>
        <v>×</v>
      </c>
      <c r="L29" s="42" t="str">
        <f t="shared" si="4"/>
        <v>×</v>
      </c>
      <c r="M29" s="47" t="str">
        <f t="shared" si="5"/>
        <v/>
      </c>
    </row>
    <row r="30" spans="1:13" x14ac:dyDescent="0.35">
      <c r="A30" s="42" t="s">
        <v>28</v>
      </c>
      <c r="B30" s="73"/>
      <c r="C30" s="73"/>
      <c r="D30" s="73"/>
      <c r="E30" s="43" t="str">
        <f t="shared" si="0"/>
        <v/>
      </c>
      <c r="F30" s="45">
        <f t="shared" si="1"/>
        <v>0</v>
      </c>
      <c r="G30" s="50">
        <v>2</v>
      </c>
      <c r="H30" s="42">
        <v>1</v>
      </c>
      <c r="I30" s="51">
        <v>3</v>
      </c>
      <c r="J30" s="48" t="str">
        <f t="shared" si="2"/>
        <v>×</v>
      </c>
      <c r="K30" s="42" t="str">
        <f t="shared" si="3"/>
        <v>×</v>
      </c>
      <c r="L30" s="42" t="str">
        <f t="shared" si="4"/>
        <v>×</v>
      </c>
      <c r="M30" s="47" t="str">
        <f t="shared" si="5"/>
        <v/>
      </c>
    </row>
    <row r="31" spans="1:13" x14ac:dyDescent="0.35">
      <c r="A31" s="42" t="s">
        <v>30</v>
      </c>
      <c r="B31" s="73"/>
      <c r="C31" s="73"/>
      <c r="D31" s="73"/>
      <c r="E31" s="43" t="str">
        <f t="shared" si="0"/>
        <v/>
      </c>
      <c r="F31" s="45">
        <f t="shared" si="1"/>
        <v>0</v>
      </c>
      <c r="G31" s="50">
        <v>3</v>
      </c>
      <c r="H31" s="42">
        <v>1</v>
      </c>
      <c r="I31" s="51">
        <v>1</v>
      </c>
      <c r="J31" s="48" t="str">
        <f t="shared" si="2"/>
        <v>×</v>
      </c>
      <c r="K31" s="42" t="str">
        <f t="shared" si="3"/>
        <v>×</v>
      </c>
      <c r="L31" s="42" t="str">
        <f t="shared" si="4"/>
        <v>×</v>
      </c>
      <c r="M31" s="47" t="str">
        <f t="shared" si="5"/>
        <v/>
      </c>
    </row>
    <row r="32" spans="1:13" x14ac:dyDescent="0.35">
      <c r="A32" s="42" t="s">
        <v>32</v>
      </c>
      <c r="B32" s="73"/>
      <c r="C32" s="73"/>
      <c r="D32" s="73"/>
      <c r="E32" s="43" t="str">
        <f t="shared" si="0"/>
        <v/>
      </c>
      <c r="F32" s="45">
        <f t="shared" si="1"/>
        <v>0</v>
      </c>
      <c r="G32" s="50">
        <v>3</v>
      </c>
      <c r="H32" s="42">
        <v>2</v>
      </c>
      <c r="I32" s="51">
        <v>2</v>
      </c>
      <c r="J32" s="48" t="str">
        <f t="shared" si="2"/>
        <v>×</v>
      </c>
      <c r="K32" s="42" t="str">
        <f t="shared" si="3"/>
        <v>×</v>
      </c>
      <c r="L32" s="42" t="str">
        <f t="shared" si="4"/>
        <v>×</v>
      </c>
      <c r="M32" s="47" t="str">
        <f t="shared" si="5"/>
        <v/>
      </c>
    </row>
    <row r="33" spans="1:13" x14ac:dyDescent="0.35">
      <c r="A33" s="42" t="s">
        <v>34</v>
      </c>
      <c r="B33" s="73"/>
      <c r="C33" s="73"/>
      <c r="D33" s="73"/>
      <c r="E33" s="43" t="str">
        <f t="shared" si="0"/>
        <v/>
      </c>
      <c r="F33" s="45">
        <f t="shared" si="1"/>
        <v>0</v>
      </c>
      <c r="G33" s="50">
        <v>2</v>
      </c>
      <c r="H33" s="42">
        <v>3</v>
      </c>
      <c r="I33" s="51">
        <v>1</v>
      </c>
      <c r="J33" s="48" t="str">
        <f t="shared" si="2"/>
        <v>×</v>
      </c>
      <c r="K33" s="42" t="str">
        <f t="shared" si="3"/>
        <v>×</v>
      </c>
      <c r="L33" s="42" t="str">
        <f t="shared" si="4"/>
        <v>×</v>
      </c>
      <c r="M33" s="47" t="str">
        <f t="shared" si="5"/>
        <v/>
      </c>
    </row>
    <row r="34" spans="1:13" x14ac:dyDescent="0.35">
      <c r="A34" s="42" t="s">
        <v>36</v>
      </c>
      <c r="B34" s="73"/>
      <c r="C34" s="73"/>
      <c r="D34" s="73"/>
      <c r="E34" s="43" t="str">
        <f t="shared" si="0"/>
        <v/>
      </c>
      <c r="F34" s="45">
        <f t="shared" si="1"/>
        <v>0</v>
      </c>
      <c r="G34" s="50">
        <v>1</v>
      </c>
      <c r="H34" s="42">
        <v>2</v>
      </c>
      <c r="I34" s="51">
        <v>1</v>
      </c>
      <c r="J34" s="48" t="str">
        <f t="shared" si="2"/>
        <v>×</v>
      </c>
      <c r="K34" s="42" t="str">
        <f t="shared" si="3"/>
        <v>×</v>
      </c>
      <c r="L34" s="42" t="str">
        <f t="shared" si="4"/>
        <v>×</v>
      </c>
      <c r="M34" s="47" t="str">
        <f t="shared" si="5"/>
        <v/>
      </c>
    </row>
    <row r="35" spans="1:13" x14ac:dyDescent="0.35">
      <c r="A35" s="42" t="s">
        <v>38</v>
      </c>
      <c r="B35" s="73"/>
      <c r="C35" s="73"/>
      <c r="D35" s="73"/>
      <c r="E35" s="43" t="str">
        <f t="shared" si="0"/>
        <v/>
      </c>
      <c r="F35" s="45">
        <f t="shared" si="1"/>
        <v>0</v>
      </c>
      <c r="G35" s="50">
        <v>2</v>
      </c>
      <c r="H35" s="42">
        <v>1</v>
      </c>
      <c r="I35" s="51">
        <v>3</v>
      </c>
      <c r="J35" s="48" t="str">
        <f t="shared" si="2"/>
        <v>×</v>
      </c>
      <c r="K35" s="42" t="str">
        <f t="shared" si="3"/>
        <v>×</v>
      </c>
      <c r="L35" s="42" t="str">
        <f t="shared" si="4"/>
        <v>×</v>
      </c>
      <c r="M35" s="47" t="str">
        <f t="shared" si="5"/>
        <v/>
      </c>
    </row>
    <row r="36" spans="1:13" x14ac:dyDescent="0.35">
      <c r="A36" s="42" t="s">
        <v>40</v>
      </c>
      <c r="B36" s="73"/>
      <c r="C36" s="73"/>
      <c r="D36" s="73"/>
      <c r="E36" s="43" t="str">
        <f t="shared" si="0"/>
        <v/>
      </c>
      <c r="F36" s="45">
        <f t="shared" si="1"/>
        <v>0</v>
      </c>
      <c r="G36" s="50">
        <v>3</v>
      </c>
      <c r="H36" s="42">
        <v>2</v>
      </c>
      <c r="I36" s="51">
        <v>1</v>
      </c>
      <c r="J36" s="48" t="str">
        <f t="shared" si="2"/>
        <v>×</v>
      </c>
      <c r="K36" s="42" t="str">
        <f t="shared" si="3"/>
        <v>×</v>
      </c>
      <c r="L36" s="42" t="str">
        <f t="shared" si="4"/>
        <v>×</v>
      </c>
      <c r="M36" s="47" t="str">
        <f t="shared" si="5"/>
        <v/>
      </c>
    </row>
    <row r="37" spans="1:13" x14ac:dyDescent="0.35">
      <c r="A37" s="42" t="s">
        <v>42</v>
      </c>
      <c r="B37" s="73"/>
      <c r="C37" s="73"/>
      <c r="D37" s="73"/>
      <c r="E37" s="43" t="str">
        <f t="shared" si="0"/>
        <v/>
      </c>
      <c r="F37" s="45">
        <f t="shared" si="1"/>
        <v>0</v>
      </c>
      <c r="G37" s="50">
        <v>2</v>
      </c>
      <c r="H37" s="42">
        <v>1</v>
      </c>
      <c r="I37" s="51">
        <v>2</v>
      </c>
      <c r="J37" s="48" t="str">
        <f t="shared" si="2"/>
        <v>×</v>
      </c>
      <c r="K37" s="42" t="str">
        <f t="shared" si="3"/>
        <v>×</v>
      </c>
      <c r="L37" s="42" t="str">
        <f t="shared" si="4"/>
        <v>×</v>
      </c>
      <c r="M37" s="47" t="str">
        <f t="shared" si="5"/>
        <v/>
      </c>
    </row>
    <row r="38" spans="1:13" x14ac:dyDescent="0.35">
      <c r="A38" s="42" t="s">
        <v>44</v>
      </c>
      <c r="B38" s="73"/>
      <c r="C38" s="73"/>
      <c r="D38" s="73"/>
      <c r="E38" s="43" t="str">
        <f t="shared" si="0"/>
        <v/>
      </c>
      <c r="F38" s="45">
        <f t="shared" si="1"/>
        <v>0</v>
      </c>
      <c r="G38" s="50">
        <v>1</v>
      </c>
      <c r="H38" s="42">
        <v>1</v>
      </c>
      <c r="I38" s="51">
        <v>1</v>
      </c>
      <c r="J38" s="48" t="str">
        <f t="shared" si="2"/>
        <v>×</v>
      </c>
      <c r="K38" s="42" t="str">
        <f t="shared" si="3"/>
        <v>×</v>
      </c>
      <c r="L38" s="42" t="str">
        <f t="shared" si="4"/>
        <v>×</v>
      </c>
      <c r="M38" s="47" t="str">
        <f t="shared" si="5"/>
        <v/>
      </c>
    </row>
    <row r="39" spans="1:13" x14ac:dyDescent="0.35">
      <c r="A39" s="42" t="s">
        <v>46</v>
      </c>
      <c r="B39" s="73"/>
      <c r="C39" s="73"/>
      <c r="D39" s="73"/>
      <c r="E39" s="43" t="str">
        <f t="shared" si="0"/>
        <v/>
      </c>
      <c r="F39" s="60">
        <f t="shared" si="1"/>
        <v>0</v>
      </c>
      <c r="G39" s="61">
        <v>2</v>
      </c>
      <c r="H39" s="53">
        <v>1</v>
      </c>
      <c r="I39" s="62">
        <v>2</v>
      </c>
      <c r="J39" s="48" t="str">
        <f t="shared" si="2"/>
        <v>×</v>
      </c>
      <c r="K39" s="42" t="str">
        <f t="shared" si="3"/>
        <v>×</v>
      </c>
      <c r="L39" s="42" t="str">
        <f t="shared" si="4"/>
        <v>×</v>
      </c>
      <c r="M39" s="47" t="str">
        <f t="shared" si="5"/>
        <v/>
      </c>
    </row>
    <row r="40" spans="1:13" x14ac:dyDescent="0.35">
      <c r="A40" s="42" t="s">
        <v>87</v>
      </c>
      <c r="B40" s="73"/>
      <c r="C40" s="73"/>
      <c r="D40" s="73"/>
      <c r="E40" s="43" t="str">
        <f t="shared" si="0"/>
        <v/>
      </c>
      <c r="F40" s="60">
        <f t="shared" si="1"/>
        <v>0</v>
      </c>
      <c r="G40" s="64"/>
      <c r="H40" s="53">
        <v>1</v>
      </c>
      <c r="I40" s="62">
        <v>3</v>
      </c>
      <c r="J40" s="66"/>
      <c r="K40" s="42" t="str">
        <f t="shared" ref="K40:K49" si="6">IF(F40=H40,"〇","×")</f>
        <v>×</v>
      </c>
      <c r="L40" s="42" t="str">
        <f t="shared" ref="L40:L59" si="7">IF(F40=I40,"〇","×")</f>
        <v>×</v>
      </c>
      <c r="M40" s="47" t="str">
        <f t="shared" si="5"/>
        <v/>
      </c>
    </row>
    <row r="41" spans="1:13" x14ac:dyDescent="0.35">
      <c r="A41" s="42" t="s">
        <v>88</v>
      </c>
      <c r="B41" s="73"/>
      <c r="C41" s="73"/>
      <c r="D41" s="73"/>
      <c r="E41" s="43" t="str">
        <f t="shared" si="0"/>
        <v/>
      </c>
      <c r="F41" s="60">
        <f t="shared" si="1"/>
        <v>0</v>
      </c>
      <c r="G41" s="64"/>
      <c r="H41" s="53">
        <v>3</v>
      </c>
      <c r="I41" s="62">
        <v>2</v>
      </c>
      <c r="J41" s="66"/>
      <c r="K41" s="42" t="str">
        <f t="shared" si="6"/>
        <v>×</v>
      </c>
      <c r="L41" s="42" t="str">
        <f t="shared" si="7"/>
        <v>×</v>
      </c>
      <c r="M41" s="47" t="str">
        <f t="shared" si="5"/>
        <v/>
      </c>
    </row>
    <row r="42" spans="1:13" x14ac:dyDescent="0.35">
      <c r="A42" s="42" t="s">
        <v>89</v>
      </c>
      <c r="B42" s="73"/>
      <c r="C42" s="73"/>
      <c r="D42" s="73"/>
      <c r="E42" s="43" t="str">
        <f t="shared" ref="E42:E59" si="8">IF(COUNTIF(B42:D42,TRUE)&gt;1,"×","")</f>
        <v/>
      </c>
      <c r="F42" s="60">
        <f t="shared" ref="F42:F59" si="9">IF(E42="×",0,IF(B42=TRUE,1,IF(C42=TRUE,2,IF(D42=TRUE,3,0))))</f>
        <v>0</v>
      </c>
      <c r="G42" s="64"/>
      <c r="H42" s="53">
        <v>1</v>
      </c>
      <c r="I42" s="62">
        <v>1</v>
      </c>
      <c r="J42" s="66"/>
      <c r="K42" s="42" t="str">
        <f t="shared" si="6"/>
        <v>×</v>
      </c>
      <c r="L42" s="42" t="str">
        <f t="shared" si="7"/>
        <v>×</v>
      </c>
      <c r="M42" s="47" t="str">
        <f t="shared" si="5"/>
        <v/>
      </c>
    </row>
    <row r="43" spans="1:13" x14ac:dyDescent="0.35">
      <c r="A43" s="42" t="s">
        <v>90</v>
      </c>
      <c r="B43" s="73"/>
      <c r="C43" s="73"/>
      <c r="D43" s="73"/>
      <c r="E43" s="43" t="str">
        <f t="shared" si="8"/>
        <v/>
      </c>
      <c r="F43" s="60">
        <f t="shared" si="9"/>
        <v>0</v>
      </c>
      <c r="G43" s="64"/>
      <c r="H43" s="53">
        <v>2</v>
      </c>
      <c r="I43" s="62">
        <v>1</v>
      </c>
      <c r="J43" s="66"/>
      <c r="K43" s="42" t="str">
        <f t="shared" si="6"/>
        <v>×</v>
      </c>
      <c r="L43" s="42" t="str">
        <f t="shared" si="7"/>
        <v>×</v>
      </c>
      <c r="M43" s="47" t="str">
        <f t="shared" si="5"/>
        <v/>
      </c>
    </row>
    <row r="44" spans="1:13" x14ac:dyDescent="0.35">
      <c r="A44" s="42" t="s">
        <v>91</v>
      </c>
      <c r="B44" s="73"/>
      <c r="C44" s="73"/>
      <c r="D44" s="73"/>
      <c r="E44" s="43" t="str">
        <f t="shared" si="8"/>
        <v/>
      </c>
      <c r="F44" s="60">
        <f t="shared" si="9"/>
        <v>0</v>
      </c>
      <c r="G44" s="64"/>
      <c r="H44" s="53">
        <v>2</v>
      </c>
      <c r="I44" s="62">
        <v>3</v>
      </c>
      <c r="J44" s="66"/>
      <c r="K44" s="42" t="str">
        <f t="shared" si="6"/>
        <v>×</v>
      </c>
      <c r="L44" s="42" t="str">
        <f t="shared" si="7"/>
        <v>×</v>
      </c>
      <c r="M44" s="47" t="str">
        <f t="shared" si="5"/>
        <v/>
      </c>
    </row>
    <row r="45" spans="1:13" x14ac:dyDescent="0.35">
      <c r="A45" s="42" t="s">
        <v>92</v>
      </c>
      <c r="B45" s="73"/>
      <c r="C45" s="73"/>
      <c r="D45" s="73"/>
      <c r="E45" s="43" t="str">
        <f t="shared" si="8"/>
        <v/>
      </c>
      <c r="F45" s="60">
        <f t="shared" si="9"/>
        <v>0</v>
      </c>
      <c r="G45" s="64"/>
      <c r="H45" s="53">
        <v>2</v>
      </c>
      <c r="I45" s="62">
        <v>1</v>
      </c>
      <c r="J45" s="66"/>
      <c r="K45" s="42" t="str">
        <f t="shared" si="6"/>
        <v>×</v>
      </c>
      <c r="L45" s="42" t="str">
        <f t="shared" si="7"/>
        <v>×</v>
      </c>
      <c r="M45" s="47" t="str">
        <f t="shared" si="5"/>
        <v/>
      </c>
    </row>
    <row r="46" spans="1:13" x14ac:dyDescent="0.35">
      <c r="A46" s="42" t="s">
        <v>93</v>
      </c>
      <c r="B46" s="73"/>
      <c r="C46" s="73"/>
      <c r="D46" s="73"/>
      <c r="E46" s="43" t="str">
        <f t="shared" si="8"/>
        <v/>
      </c>
      <c r="F46" s="60">
        <f t="shared" si="9"/>
        <v>0</v>
      </c>
      <c r="G46" s="64"/>
      <c r="H46" s="53">
        <v>2</v>
      </c>
      <c r="I46" s="62">
        <v>3</v>
      </c>
      <c r="J46" s="66"/>
      <c r="K46" s="42" t="str">
        <f t="shared" si="6"/>
        <v>×</v>
      </c>
      <c r="L46" s="42" t="str">
        <f t="shared" si="7"/>
        <v>×</v>
      </c>
      <c r="M46" s="47" t="str">
        <f t="shared" si="5"/>
        <v/>
      </c>
    </row>
    <row r="47" spans="1:13" x14ac:dyDescent="0.35">
      <c r="A47" s="42" t="s">
        <v>94</v>
      </c>
      <c r="B47" s="73"/>
      <c r="C47" s="73"/>
      <c r="D47" s="73"/>
      <c r="E47" s="43" t="str">
        <f t="shared" si="8"/>
        <v/>
      </c>
      <c r="F47" s="60">
        <f t="shared" si="9"/>
        <v>0</v>
      </c>
      <c r="G47" s="64"/>
      <c r="H47" s="53">
        <v>3</v>
      </c>
      <c r="I47" s="62">
        <v>2</v>
      </c>
      <c r="J47" s="66"/>
      <c r="K47" s="42" t="str">
        <f t="shared" si="6"/>
        <v>×</v>
      </c>
      <c r="L47" s="42" t="str">
        <f t="shared" si="7"/>
        <v>×</v>
      </c>
      <c r="M47" s="47" t="str">
        <f t="shared" si="5"/>
        <v/>
      </c>
    </row>
    <row r="48" spans="1:13" x14ac:dyDescent="0.35">
      <c r="A48" s="42" t="s">
        <v>95</v>
      </c>
      <c r="B48" s="73"/>
      <c r="C48" s="73"/>
      <c r="D48" s="73"/>
      <c r="E48" s="43" t="str">
        <f t="shared" si="8"/>
        <v/>
      </c>
      <c r="F48" s="60">
        <f t="shared" si="9"/>
        <v>0</v>
      </c>
      <c r="G48" s="64"/>
      <c r="H48" s="53">
        <v>1</v>
      </c>
      <c r="I48" s="62">
        <v>1</v>
      </c>
      <c r="J48" s="66"/>
      <c r="K48" s="42" t="str">
        <f t="shared" si="6"/>
        <v>×</v>
      </c>
      <c r="L48" s="42" t="str">
        <f t="shared" si="7"/>
        <v>×</v>
      </c>
      <c r="M48" s="47" t="str">
        <f t="shared" si="5"/>
        <v/>
      </c>
    </row>
    <row r="49" spans="1:13" x14ac:dyDescent="0.35">
      <c r="A49" s="42" t="s">
        <v>96</v>
      </c>
      <c r="B49" s="73"/>
      <c r="C49" s="73"/>
      <c r="D49" s="73"/>
      <c r="E49" s="43" t="str">
        <f t="shared" si="8"/>
        <v/>
      </c>
      <c r="F49" s="60">
        <f t="shared" si="9"/>
        <v>0</v>
      </c>
      <c r="G49" s="64"/>
      <c r="H49" s="53">
        <v>1</v>
      </c>
      <c r="I49" s="62">
        <v>2</v>
      </c>
      <c r="J49" s="66"/>
      <c r="K49" s="42" t="str">
        <f t="shared" si="6"/>
        <v>×</v>
      </c>
      <c r="L49" s="42" t="str">
        <f t="shared" si="7"/>
        <v>×</v>
      </c>
      <c r="M49" s="47" t="str">
        <f t="shared" si="5"/>
        <v/>
      </c>
    </row>
    <row r="50" spans="1:13" x14ac:dyDescent="0.35">
      <c r="A50" s="42" t="s">
        <v>97</v>
      </c>
      <c r="B50" s="73"/>
      <c r="C50" s="73"/>
      <c r="D50" s="73"/>
      <c r="E50" s="43" t="str">
        <f t="shared" si="8"/>
        <v/>
      </c>
      <c r="F50" s="60">
        <f t="shared" si="9"/>
        <v>0</v>
      </c>
      <c r="G50" s="64"/>
      <c r="H50" s="65"/>
      <c r="I50" s="62">
        <v>3</v>
      </c>
      <c r="J50" s="66"/>
      <c r="K50" s="67"/>
      <c r="L50" s="42" t="str">
        <f t="shared" si="7"/>
        <v>×</v>
      </c>
      <c r="M50" s="47" t="str">
        <f t="shared" si="5"/>
        <v/>
      </c>
    </row>
    <row r="51" spans="1:13" x14ac:dyDescent="0.35">
      <c r="A51" s="42" t="s">
        <v>98</v>
      </c>
      <c r="B51" s="73"/>
      <c r="C51" s="73"/>
      <c r="D51" s="73"/>
      <c r="E51" s="43" t="str">
        <f t="shared" si="8"/>
        <v/>
      </c>
      <c r="F51" s="60">
        <f t="shared" si="9"/>
        <v>0</v>
      </c>
      <c r="G51" s="64"/>
      <c r="H51" s="65"/>
      <c r="I51" s="62">
        <v>1</v>
      </c>
      <c r="J51" s="66"/>
      <c r="K51" s="67"/>
      <c r="L51" s="42" t="str">
        <f t="shared" si="7"/>
        <v>×</v>
      </c>
      <c r="M51" s="47" t="str">
        <f t="shared" si="5"/>
        <v/>
      </c>
    </row>
    <row r="52" spans="1:13" x14ac:dyDescent="0.35">
      <c r="A52" s="42" t="s">
        <v>99</v>
      </c>
      <c r="B52" s="73"/>
      <c r="C52" s="73"/>
      <c r="D52" s="73"/>
      <c r="E52" s="43" t="str">
        <f t="shared" si="8"/>
        <v/>
      </c>
      <c r="F52" s="60">
        <f t="shared" si="9"/>
        <v>0</v>
      </c>
      <c r="G52" s="64"/>
      <c r="H52" s="65"/>
      <c r="I52" s="62">
        <v>2</v>
      </c>
      <c r="J52" s="66"/>
      <c r="K52" s="67"/>
      <c r="L52" s="42" t="str">
        <f t="shared" si="7"/>
        <v>×</v>
      </c>
      <c r="M52" s="47" t="str">
        <f t="shared" si="5"/>
        <v/>
      </c>
    </row>
    <row r="53" spans="1:13" x14ac:dyDescent="0.35">
      <c r="A53" s="42" t="s">
        <v>100</v>
      </c>
      <c r="B53" s="73"/>
      <c r="C53" s="73"/>
      <c r="D53" s="73"/>
      <c r="E53" s="43" t="str">
        <f t="shared" si="8"/>
        <v/>
      </c>
      <c r="F53" s="60">
        <f t="shared" si="9"/>
        <v>0</v>
      </c>
      <c r="G53" s="64"/>
      <c r="H53" s="65"/>
      <c r="I53" s="62">
        <v>1</v>
      </c>
      <c r="J53" s="66"/>
      <c r="K53" s="67"/>
      <c r="L53" s="42" t="str">
        <f t="shared" si="7"/>
        <v>×</v>
      </c>
      <c r="M53" s="47" t="str">
        <f t="shared" si="5"/>
        <v/>
      </c>
    </row>
    <row r="54" spans="1:13" x14ac:dyDescent="0.35">
      <c r="A54" s="42" t="s">
        <v>101</v>
      </c>
      <c r="B54" s="73"/>
      <c r="C54" s="73"/>
      <c r="D54" s="73"/>
      <c r="E54" s="43" t="str">
        <f t="shared" si="8"/>
        <v/>
      </c>
      <c r="F54" s="60">
        <f t="shared" si="9"/>
        <v>0</v>
      </c>
      <c r="G54" s="64"/>
      <c r="H54" s="65"/>
      <c r="I54" s="62">
        <v>1</v>
      </c>
      <c r="J54" s="66"/>
      <c r="K54" s="67"/>
      <c r="L54" s="42" t="str">
        <f t="shared" si="7"/>
        <v>×</v>
      </c>
      <c r="M54" s="47" t="str">
        <f t="shared" si="5"/>
        <v/>
      </c>
    </row>
    <row r="55" spans="1:13" x14ac:dyDescent="0.35">
      <c r="A55" s="42" t="s">
        <v>102</v>
      </c>
      <c r="B55" s="73"/>
      <c r="C55" s="73"/>
      <c r="D55" s="73"/>
      <c r="E55" s="43" t="str">
        <f t="shared" si="8"/>
        <v/>
      </c>
      <c r="F55" s="60">
        <f t="shared" si="9"/>
        <v>0</v>
      </c>
      <c r="G55" s="64"/>
      <c r="H55" s="65"/>
      <c r="I55" s="62">
        <v>1</v>
      </c>
      <c r="J55" s="66"/>
      <c r="K55" s="67"/>
      <c r="L55" s="42" t="str">
        <f t="shared" si="7"/>
        <v>×</v>
      </c>
      <c r="M55" s="47" t="str">
        <f t="shared" si="5"/>
        <v/>
      </c>
    </row>
    <row r="56" spans="1:13" x14ac:dyDescent="0.35">
      <c r="A56" s="42" t="s">
        <v>103</v>
      </c>
      <c r="B56" s="73"/>
      <c r="C56" s="73"/>
      <c r="D56" s="73"/>
      <c r="E56" s="43" t="str">
        <f t="shared" si="8"/>
        <v/>
      </c>
      <c r="F56" s="60">
        <f t="shared" si="9"/>
        <v>0</v>
      </c>
      <c r="G56" s="64"/>
      <c r="H56" s="65"/>
      <c r="I56" s="62">
        <v>3</v>
      </c>
      <c r="J56" s="66"/>
      <c r="K56" s="67"/>
      <c r="L56" s="42" t="str">
        <f t="shared" si="7"/>
        <v>×</v>
      </c>
      <c r="M56" s="47" t="str">
        <f t="shared" si="5"/>
        <v/>
      </c>
    </row>
    <row r="57" spans="1:13" x14ac:dyDescent="0.35">
      <c r="A57" s="42" t="s">
        <v>104</v>
      </c>
      <c r="B57" s="73"/>
      <c r="C57" s="73"/>
      <c r="D57" s="73"/>
      <c r="E57" s="43" t="str">
        <f t="shared" si="8"/>
        <v/>
      </c>
      <c r="F57" s="60">
        <f t="shared" si="9"/>
        <v>0</v>
      </c>
      <c r="G57" s="64"/>
      <c r="H57" s="65"/>
      <c r="I57" s="62">
        <v>2</v>
      </c>
      <c r="J57" s="66"/>
      <c r="K57" s="67"/>
      <c r="L57" s="42" t="str">
        <f t="shared" si="7"/>
        <v>×</v>
      </c>
      <c r="M57" s="47" t="str">
        <f t="shared" si="5"/>
        <v/>
      </c>
    </row>
    <row r="58" spans="1:13" x14ac:dyDescent="0.35">
      <c r="A58" s="42" t="s">
        <v>105</v>
      </c>
      <c r="B58" s="73"/>
      <c r="C58" s="73"/>
      <c r="D58" s="73"/>
      <c r="E58" s="43" t="str">
        <f t="shared" si="8"/>
        <v/>
      </c>
      <c r="F58" s="60">
        <f t="shared" si="9"/>
        <v>0</v>
      </c>
      <c r="G58" s="64"/>
      <c r="H58" s="65"/>
      <c r="I58" s="62">
        <v>2</v>
      </c>
      <c r="J58" s="66"/>
      <c r="K58" s="67"/>
      <c r="L58" s="42" t="str">
        <f t="shared" si="7"/>
        <v>×</v>
      </c>
      <c r="M58" s="47" t="str">
        <f t="shared" si="5"/>
        <v/>
      </c>
    </row>
    <row r="59" spans="1:13" x14ac:dyDescent="0.35">
      <c r="A59" s="42" t="s">
        <v>106</v>
      </c>
      <c r="B59" s="73"/>
      <c r="C59" s="73"/>
      <c r="D59" s="73"/>
      <c r="E59" s="43" t="str">
        <f t="shared" si="8"/>
        <v/>
      </c>
      <c r="F59" s="60">
        <f t="shared" si="9"/>
        <v>0</v>
      </c>
      <c r="G59" s="64"/>
      <c r="H59" s="65"/>
      <c r="I59" s="62">
        <v>1</v>
      </c>
      <c r="J59" s="66"/>
      <c r="K59" s="67"/>
      <c r="L59" s="42" t="str">
        <f t="shared" si="7"/>
        <v>×</v>
      </c>
      <c r="M59" s="47" t="str">
        <f t="shared" si="5"/>
        <v/>
      </c>
    </row>
    <row r="60" spans="1:13" x14ac:dyDescent="0.35">
      <c r="A60" s="111" t="s">
        <v>84</v>
      </c>
      <c r="B60" s="63" t="str">
        <f>IF(COUNTIF(E10:E59,"×")&gt;0,"※二重チェックがあります","")</f>
        <v/>
      </c>
      <c r="C60" s="113" t="s">
        <v>81</v>
      </c>
      <c r="D60" s="114"/>
      <c r="F60" s="106" t="s">
        <v>113</v>
      </c>
      <c r="G60" s="107"/>
      <c r="H60" s="108"/>
      <c r="I60" s="49" t="s">
        <v>85</v>
      </c>
      <c r="J60" s="40">
        <f>COUNTIF(J10:J59,"〇")</f>
        <v>0</v>
      </c>
      <c r="K60" s="40">
        <f>COUNTIF(K10:K59,"〇")</f>
        <v>0</v>
      </c>
      <c r="L60" s="40">
        <f>COUNTIF(L10:L59,"〇")</f>
        <v>0</v>
      </c>
      <c r="M60" s="47" t="str">
        <f>IF($H$61=TRUE,HLOOKUP($F$4,$J$9:$L$61,53,FALSE),"")</f>
        <v/>
      </c>
    </row>
    <row r="61" spans="1:13" x14ac:dyDescent="0.35">
      <c r="A61" s="112"/>
      <c r="B61" s="44" t="str">
        <f>IF(H61=FALSE,"",IF(F4="","※級が未選択です！",""))</f>
        <v/>
      </c>
      <c r="C61" s="113" t="s">
        <v>82</v>
      </c>
      <c r="D61" s="114"/>
      <c r="F61" s="40" t="s">
        <v>56</v>
      </c>
      <c r="G61" s="44" t="str">
        <f>IF(F4="初級",J60,IF(F4="中級",K60,IF(F4="上級",L60,"")))</f>
        <v/>
      </c>
      <c r="H61" s="40"/>
      <c r="I61" s="46" t="str">
        <f>IF(H61=TRUE,G61,"")</f>
        <v/>
      </c>
      <c r="J61" s="52" t="str">
        <f>IF(J60&gt;23,"〇","")</f>
        <v/>
      </c>
      <c r="K61" s="52" t="str">
        <f>IF(K60&gt;31,"〇","")</f>
        <v/>
      </c>
      <c r="L61" s="42" t="str">
        <f>IF(L60&gt;39,"〇","")</f>
        <v/>
      </c>
      <c r="M61" s="44" t="str">
        <f>IF(G61="","",IF(AND(M60="〇",H61=TRUE),"合格です！",""))</f>
        <v/>
      </c>
    </row>
    <row r="62" spans="1:13" x14ac:dyDescent="0.35">
      <c r="G62" s="1" t="s">
        <v>83</v>
      </c>
      <c r="H62" s="37"/>
      <c r="I62" s="1" t="s">
        <v>115</v>
      </c>
      <c r="M62" s="1" t="s">
        <v>114</v>
      </c>
    </row>
  </sheetData>
  <mergeCells count="12">
    <mergeCell ref="M8:M9"/>
    <mergeCell ref="A60:A61"/>
    <mergeCell ref="C60:D60"/>
    <mergeCell ref="C61:D61"/>
    <mergeCell ref="G8:I8"/>
    <mergeCell ref="J8:L8"/>
    <mergeCell ref="F8:F9"/>
    <mergeCell ref="D2:E2"/>
    <mergeCell ref="A8:A9"/>
    <mergeCell ref="B8:D8"/>
    <mergeCell ref="E8:E9"/>
    <mergeCell ref="F60:H6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2023-05-17T07:54:28Z</dcterms:modified>
</cp:coreProperties>
</file>