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0.39\財政課\財政係\常用\16 財政指標\財政状況資料集\R1（H30決算）\05　追加照会\2回答\"/>
    </mc:Choice>
  </mc:AlternateContent>
  <bookViews>
    <workbookView xWindow="0" yWindow="0" windowWidth="28800" windowHeight="12450" tabRatio="70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C38" i="10"/>
  <c r="BE37" i="10"/>
  <c r="AM37" i="10"/>
  <c r="C37" i="10"/>
  <c r="BE36" i="10"/>
  <c r="AM36" i="10"/>
  <c r="BE35" i="10"/>
  <c r="C34" i="10"/>
  <c r="C35" i="10" s="1"/>
  <c r="C36"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W34" i="10" s="1"/>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<sst xmlns="http://schemas.openxmlformats.org/spreadsheetml/2006/main" count="1176" uniqueCount="640">
  <si>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</si>
  <si>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</si>
  <si>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</si>
  <si>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</si>
  <si>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</si>
  <si>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</si>
  <si>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</si>
  <si>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</si>
  <si>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</si>
  <si>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</si>
  <si>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</si>
  <si>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</si>
  <si>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</si>
  <si>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</si>
  <si>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</si>
  <si>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</si>
  <si>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</si>
  <si>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</si>
  <si>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</si>
  <si>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</si>
  <si>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</si>
  <si>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</si>
  <si>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</si>
  <si>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</si>
  <si>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</si>
  <si>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</si>
  <si>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</si>
  <si>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</si>
  <si>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</si>
  <si>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</si>
  <si>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</si>
  <si>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</si>
  <si>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</si>
  <si>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</si>
  <si>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</si>
  <si>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</si>
  <si>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</si>
  <si>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</si>
  <si>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</si>
  <si>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</si>
  <si>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</si>
  <si>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</si>
  <si>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</si>
  <si>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</si>
  <si>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</si>
  <si>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</si>
  <si>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</si>
  <si>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</si>
  <si>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</si>
  <si>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</si>
  <si>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</si>
  <si>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</si>
  <si>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</si>
  <si>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</si>
  <si>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</si>
  <si>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</si>
  <si>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</si>
  <si>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</si>
  <si>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</si>
  <si>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</si>
  <si>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</si>
  <si>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</si>
  <si>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</si>
  <si>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</si>
  <si>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</si>
  <si>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</si>
  <si>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</si>
  <si>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</si>
  <si>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</si>
  <si>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</si>
  <si>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</si>
  <si>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</si>
  <si>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</si>
  <si>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</si>
  <si>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</si>
  <si>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</si>
  <si>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</si>
  <si>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</si>
  <si>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</si>
  <si>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</si>
  <si>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</si>
  <si>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</si>
  <si>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</si>
  <si>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</si>
  <si>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</si>
  <si>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</si>
  <si>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</si>
  <si>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</si>
  <si>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</si>
  <si>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</si>
  <si>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</si>
  <si>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</si>
  <si>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</si>
  <si>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</si>
  <si>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</si>
  <si>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</si>
  <si>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</si>
  <si>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</si>
  <si>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可児市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</si>
  <si>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</si>
  <si>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</si>
  <si>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</si>
  <si>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</si>
  <si>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</si>
  <si>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</si>
  <si>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</si>
  <si>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</si>
  <si>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</si>
  <si>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</si>
  <si>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</si>
  <si>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</si>
  <si>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</si>
  <si>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</si>
  <si>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</si>
  <si>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</si>
  <si>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</si>
  <si>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</si>
  <si>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</si>
  <si>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</si>
  <si>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</si>
  <si>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</si>
  <si>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</si>
  <si>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</si>
  <si>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</si>
  <si>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</si>
  <si>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</si>
  <si>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</si>
  <si>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</si>
  <si>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</si>
  <si>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</si>
  <si>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</si>
  <si>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</si>
  <si>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</si>
  <si>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</si>
  <si>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</si>
  <si>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</si>
  <si>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</si>
  <si>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</si>
  <si>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</si>
  <si>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</si>
  <si>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</si>
  <si>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</si>
  <si>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</si>
  <si>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</si>
  <si>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</si>
  <si>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</si>
  <si>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</si>
  <si>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</si>
  <si>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</si>
  <si>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</si>
  <si>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</si>
  <si>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</si>
  <si>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</si>
  <si>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</si>
  <si>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</si>
  <si>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</si>
  <si>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</si>
  <si>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</si>
  <si>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</si>
  <si>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</si>
  <si>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</si>
  <si>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</si>
  <si>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</si>
  <si>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</si>
  <si>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</si>
  <si>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</si>
  <si>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</si>
  <si>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</si>
  <si>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</si>
  <si>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</si>
  <si>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</si>
  <si>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</si>
  <si>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</si>
  <si>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</si>
  <si>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</si>
  <si>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</si>
  <si>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</si>
  <si>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</si>
  <si>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</si>
  <si>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</si>
  <si>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</si>
  <si>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</si>
  <si>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</si>
  <si>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</si>
  <si>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</si>
  <si>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</si>
  <si>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</si>
  <si>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</si>
  <si>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</si>
  <si>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</si>
  <si>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</si>
  <si>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</si>
  <si>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</si>
  <si>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</si>
  <si>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</si>
  <si>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</si>
  <si>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</si>
  <si>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</si>
  <si>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</si>
  <si>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</si>
  <si>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</si>
  <si>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</si>
  <si>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</si>
  <si>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</si>
  <si>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</si>
  <si>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</si>
  <si>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</si>
  <si>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</si>
  <si>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</si>
  <si>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</si>
  <si>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</si>
  <si>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</si>
  <si>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</si>
  <si>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</si>
  <si>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</si>
  <si>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</si>
  <si>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</si>
  <si>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</si>
  <si>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</si>
  <si>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岐阜県可児市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</si>
  <si>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</si>
  <si>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</si>
  <si>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</si>
  <si>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</si>
  <si>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</si>
  <si>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</si>
  <si>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</si>
  <si>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</si>
  <si>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</si>
  <si>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</si>
  <si>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</si>
  <si>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</si>
  <si>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</si>
  <si>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</si>
  <si>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</si>
  <si>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</si>
  <si>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</si>
  <si>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</si>
  <si>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</si>
  <si>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</si>
  <si>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</si>
  <si>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</si>
  <si>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</si>
  <si>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</si>
  <si>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</si>
  <si>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</si>
  <si>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</si>
  <si>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</si>
  <si>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</si>
  <si>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</si>
  <si>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</si>
  <si>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</si>
  <si>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</si>
  <si>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</si>
  <si>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</si>
  <si>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</si>
  <si>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</si>
  <si>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</si>
  <si>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</si>
  <si>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</si>
  <si>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</si>
  <si>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</si>
  <si>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</si>
  <si>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</si>
  <si>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</si>
  <si>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</si>
  <si>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</si>
  <si>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</si>
  <si>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</si>
  <si>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</si>
  <si>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</si>
  <si>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</si>
  <si>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</si>
  <si>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</si>
  <si>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</si>
  <si>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</si>
  <si>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</si>
  <si>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</si>
  <si>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</si>
  <si>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</si>
  <si>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</si>
  <si>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</si>
  <si>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</si>
  <si>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</si>
  <si>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</si>
  <si>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</si>
  <si>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</si>
  <si>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</si>
  <si>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</si>
  <si>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</si>
  <si>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</si>
  <si>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</si>
  <si>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</si>
  <si>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</si>
  <si>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</si>
  <si>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</si>
  <si>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</si>
  <si>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</si>
  <si>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</si>
  <si>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</si>
  <si>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</si>
  <si>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</si>
  <si>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</si>
  <si>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</si>
  <si>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</si>
  <si>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</si>
  <si>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</si>
  <si>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</si>
  <si>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</si>
  <si>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</si>
  <si>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</si>
  <si>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</si>
  <si>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</si>
  <si>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</si>
  <si>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</si>
  <si>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</si>
  <si>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</si>
  <si>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</si>
  <si>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</si>
  <si>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</si>
  <si>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</si>
  <si>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</si>
  <si>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</si>
  <si>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</si>
  <si>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</si>
  <si>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</si>
  <si>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</si>
  <si>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</si>
  <si>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</si>
  <si>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</si>
  <si>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</si>
  <si>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</si>
  <si>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</si>
  <si>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</si>
  <si>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</si>
  <si>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</si>
  <si>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</si>
  <si>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</si>
  <si>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</si>
  <si>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</si>
  <si>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</si>
  <si>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</si>
  <si>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</si>
  <si>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</si>
  <si>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</si>
  <si>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</si>
  <si>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</si>
  <si>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</si>
  <si>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</si>
  <si>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</si>
  <si>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</si>
  <si>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</si>
  <si>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</si>
  <si>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</si>
  <si>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</si>
  <si>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</si>
  <si>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</si>
  <si>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</si>
  <si>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</si>
  <si>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</si>
  <si>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</si>
  <si>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</si>
  <si>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</si>
  <si>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</si>
  <si>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</si>
  <si>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</si>
  <si>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</si>
  <si>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</si>
  <si>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</si>
  <si>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</si>
  <si>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岐阜県可児市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</si>
  <si>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</si>
  <si>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</si>
  <si>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</si>
  <si>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</si>
  <si>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</si>
  <si>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</si>
  <si>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</si>
  <si>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</si>
  <si>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</si>
  <si>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</si>
  <si>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</si>
  <si>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</si>
  <si>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</si>
  <si>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</si>
  <si>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</si>
  <si>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</si>
  <si>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</si>
  <si>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</si>
  <si>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</si>
  <si>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</si>
  <si>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自家用工業用水道事業特別会計</t>
    <phoneticPr fontId="5"/>
  </si>
  <si>
    <t>可児駅東土地区画整理事業特別会計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</si>
  <si>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</si>
  <si>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</si>
  <si>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</si>
  <si>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</si>
  <si>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</si>
  <si>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</si>
  <si>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</si>
  <si>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</si>
  <si>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</si>
  <si>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</si>
  <si>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</si>
  <si>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</si>
  <si>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</si>
  <si>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</si>
  <si>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</si>
  <si>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</si>
  <si>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</si>
  <si>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</si>
  <si>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</si>
  <si>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</si>
  <si>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</si>
  <si>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</si>
  <si>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</si>
  <si>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</si>
  <si>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</si>
  <si>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</si>
  <si>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</si>
  <si>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</si>
  <si>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</si>
  <si>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</si>
  <si>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</si>
  <si>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</si>
  <si>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</si>
  <si>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</si>
  <si>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</si>
  <si>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</si>
  <si>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</si>
  <si>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</si>
  <si>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</si>
  <si>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</si>
  <si>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</si>
  <si>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</si>
  <si>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</si>
  <si>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</si>
  <si>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</si>
  <si>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</si>
  <si>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</si>
  <si>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</si>
  <si>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</si>
  <si>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</si>
  <si>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</si>
  <si>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</si>
  <si>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</si>
  <si>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</si>
  <si>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</si>
  <si>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</si>
  <si>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</si>
  <si>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</si>
  <si>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</si>
  <si>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</si>
  <si>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</si>
  <si>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</si>
  <si>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</si>
  <si>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</si>
  <si>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</si>
  <si>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</si>
  <si>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</si>
  <si>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</si>
  <si>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</si>
  <si>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</si>
  <si>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</si>
  <si>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</si>
  <si>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</si>
  <si>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</si>
  <si>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</si>
  <si>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</si>
  <si>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</si>
  <si>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</si>
  <si>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</si>
  <si>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</si>
  <si>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</si>
  <si>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</si>
  <si>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</si>
  <si>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</si>
  <si>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</si>
  <si>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</si>
  <si>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</si>
  <si>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</si>
  <si>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</si>
  <si>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</si>
  <si>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</si>
  <si>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</si>
  <si>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</si>
  <si>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</si>
  <si>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</si>
  <si>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</si>
  <si>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</si>
  <si>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</si>
  <si>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</si>
  <si>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</si>
  <si>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</si>
  <si>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</si>
  <si>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</si>
  <si>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</si>
  <si>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</si>
  <si>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</si>
  <si>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</si>
  <si>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</si>
  <si>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</si>
  <si>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</si>
  <si>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</si>
  <si>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</si>
  <si>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</si>
  <si>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</si>
  <si>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</si>
  <si>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</si>
  <si>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</si>
  <si>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</si>
  <si>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</si>
  <si>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</si>
  <si>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</si>
  <si>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</si>
  <si>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</si>
  <si>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</si>
  <si>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</si>
  <si>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</si>
  <si>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</si>
  <si>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</si>
  <si>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</si>
  <si>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</si>
  <si>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</si>
  <si>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</si>
  <si>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</si>
  <si>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</si>
  <si>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</si>
  <si>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</si>
  <si>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</si>
  <si>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</si>
  <si>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</si>
  <si>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</si>
  <si>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</si>
  <si>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</si>
  <si>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</si>
  <si>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</si>
  <si>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</si>
  <si>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</si>
  <si>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</si>
  <si>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</si>
  <si>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</si>
  <si>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</si>
  <si>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</si>
  <si>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</si>
  <si>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</si>
  <si>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</si>
  <si>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</si>
  <si>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</si>
  <si>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</si>
  <si>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</si>
  <si>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</si>
  <si>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</si>
  <si>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</si>
  <si>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</si>
  <si>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</si>
  <si>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</si>
  <si>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</si>
  <si>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</si>
  <si>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</si>
  <si>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</si>
  <si>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</si>
  <si>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</si>
  <si>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</si>
  <si>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</si>
  <si>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</si>
  <si>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</si>
  <si>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</si>
  <si>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</si>
  <si>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</si>
  <si>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</si>
  <si>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</si>
  <si>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</si>
  <si>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0.55</t>
  </si>
  <si>
    <t>▲ 1.16</t>
  </si>
  <si>
    <t>▲ 1.70</t>
  </si>
  <si>
    <t>▲ 3.06</t>
  </si>
  <si>
    <t>水道事業会計</t>
  </si>
  <si>
    <t>一般会計</t>
  </si>
  <si>
    <t>国民健康保険事業特別会計（事業勘定）</t>
  </si>
  <si>
    <t>下水道事業会計</t>
  </si>
  <si>
    <t>介護保険特別会計（保険事業勘定）</t>
  </si>
  <si>
    <t>自家用工業用水道事業特別会計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</si>
  <si>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</si>
  <si>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</si>
  <si>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</si>
  <si>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</si>
  <si>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</si>
  <si>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</si>
  <si>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</si>
  <si>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</si>
  <si>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</si>
  <si>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</si>
  <si>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可茂衛生施設利用組合</t>
    <rPh sb="0" eb="1">
      <t>カ</t>
    </rPh>
    <rPh sb="1" eb="2">
      <t>モ</t>
    </rPh>
    <rPh sb="2" eb="4">
      <t>エイセイ</t>
    </rPh>
    <rPh sb="4" eb="6">
      <t>シセツ</t>
    </rPh>
    <rPh sb="6" eb="8">
      <t>リヨウ</t>
    </rPh>
    <rPh sb="8" eb="10">
      <t>クミアイ</t>
    </rPh>
    <phoneticPr fontId="2"/>
  </si>
  <si>
    <t>可児川防災等ため池組合</t>
    <rPh sb="0" eb="2">
      <t>カニ</t>
    </rPh>
    <rPh sb="2" eb="3">
      <t>ガワ</t>
    </rPh>
    <rPh sb="3" eb="5">
      <t>ボウサイ</t>
    </rPh>
    <rPh sb="5" eb="6">
      <t>ナド</t>
    </rPh>
    <rPh sb="8" eb="9">
      <t>イケ</t>
    </rPh>
    <rPh sb="9" eb="11">
      <t>クミアイ</t>
    </rPh>
    <phoneticPr fontId="2"/>
  </si>
  <si>
    <t>可児市・御嵩町中学校組合</t>
    <rPh sb="0" eb="3">
      <t>カニシ</t>
    </rPh>
    <rPh sb="4" eb="7">
      <t>ミタケチョウ</t>
    </rPh>
    <rPh sb="7" eb="10">
      <t>チュウガッコウ</t>
    </rPh>
    <rPh sb="10" eb="12">
      <t>クミアイ</t>
    </rPh>
    <phoneticPr fontId="2"/>
  </si>
  <si>
    <t>岐阜県市町村会館組合</t>
    <rPh sb="0" eb="2">
      <t>ギフ</t>
    </rPh>
    <rPh sb="2" eb="3">
      <t>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</si>
  <si>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</si>
  <si>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可茂消防事務組合</t>
    <rPh sb="0" eb="1">
      <t>カ</t>
    </rPh>
    <rPh sb="1" eb="2">
      <t>モ</t>
    </rPh>
    <rPh sb="2" eb="4">
      <t>ショウボウ</t>
    </rPh>
    <rPh sb="4" eb="6">
      <t>ジム</t>
    </rPh>
    <rPh sb="6" eb="8">
      <t>クミアイ</t>
    </rPh>
    <phoneticPr fontId="2"/>
  </si>
  <si>
    <t>中濃地域農業共済事務組合</t>
    <rPh sb="0" eb="1">
      <t>チュウ</t>
    </rPh>
    <rPh sb="1" eb="2">
      <t>ノウ</t>
    </rPh>
    <rPh sb="2" eb="4">
      <t>チイキ</t>
    </rPh>
    <rPh sb="4" eb="6">
      <t>ノウギョウ</t>
    </rPh>
    <rPh sb="6" eb="8">
      <t>キョウサイ</t>
    </rPh>
    <rPh sb="8" eb="10">
      <t>ジム</t>
    </rPh>
    <rPh sb="10" eb="12">
      <t>クミアイ</t>
    </rPh>
    <phoneticPr fontId="2"/>
  </si>
  <si>
    <t>岐阜県後期高齢者医療広域連合一般会計</t>
    <rPh sb="0" eb="2">
      <t>ギフ</t>
    </rPh>
    <rPh sb="2" eb="3">
      <t>ケン</t>
    </rPh>
    <rPh sb="3" eb="5">
      <t>コウキ</t>
    </rPh>
    <rPh sb="5" eb="8">
      <t>コウレイシャ</t>
    </rPh>
    <rPh sb="8" eb="10">
      <t>イリョウ</t>
    </rPh>
    <rPh sb="10" eb="12">
      <t>コウイキ</t>
    </rPh>
    <rPh sb="12" eb="14">
      <t>レンゴウ</t>
    </rPh>
    <rPh sb="14" eb="16">
      <t>イッパン</t>
    </rPh>
    <rPh sb="16" eb="18">
      <t>カイケイ</t>
    </rPh>
    <phoneticPr fontId="2"/>
  </si>
  <si>
    <t>岐阜県後期高齢者医療広域連合特別会計</t>
    <rPh sb="0" eb="2">
      <t>ギフ</t>
    </rPh>
    <rPh sb="2" eb="3">
      <t>ケン</t>
    </rPh>
    <rPh sb="3" eb="5">
      <t>コウキ</t>
    </rPh>
    <rPh sb="5" eb="8">
      <t>コウレイシャ</t>
    </rPh>
    <rPh sb="8" eb="10">
      <t>イリョウ</t>
    </rPh>
    <rPh sb="10" eb="12">
      <t>コウイキ</t>
    </rPh>
    <rPh sb="12" eb="14">
      <t>レンゴウ</t>
    </rPh>
    <rPh sb="14" eb="16">
      <t>トクベツ</t>
    </rPh>
    <rPh sb="16" eb="18">
      <t>カイケイ</t>
    </rPh>
    <phoneticPr fontId="2"/>
  </si>
  <si>
    <t>可茂公設地方卸売市場組合</t>
    <rPh sb="0" eb="2">
      <t>カモ</t>
    </rPh>
    <rPh sb="2" eb="4">
      <t>コウセツ</t>
    </rPh>
    <rPh sb="4" eb="6">
      <t>チホウ</t>
    </rPh>
    <rPh sb="6" eb="8">
      <t>オロシウリ</t>
    </rPh>
    <rPh sb="8" eb="10">
      <t>シジョウ</t>
    </rPh>
    <rPh sb="10" eb="12">
      <t>クミアイ</t>
    </rPh>
    <phoneticPr fontId="2"/>
  </si>
  <si>
    <t>基金から433百万円繰入</t>
    <rPh sb="0" eb="2">
      <t>キキン</t>
    </rPh>
    <rPh sb="7" eb="9">
      <t>ヒャクマン</t>
    </rPh>
    <rPh sb="9" eb="10">
      <t>エン</t>
    </rPh>
    <rPh sb="10" eb="12">
      <t>クリイレ</t>
    </rPh>
    <phoneticPr fontId="2"/>
  </si>
  <si>
    <t>-</t>
    <phoneticPr fontId="2"/>
  </si>
  <si>
    <t>-</t>
    <phoneticPr fontId="2"/>
  </si>
  <si>
    <t>基金から100百万円繰入</t>
    <rPh sb="0" eb="2">
      <t>キキン</t>
    </rPh>
    <rPh sb="7" eb="9">
      <t>ヒャクマン</t>
    </rPh>
    <rPh sb="9" eb="10">
      <t>エン</t>
    </rPh>
    <rPh sb="10" eb="12">
      <t>クリイレ</t>
    </rPh>
    <phoneticPr fontId="2"/>
  </si>
  <si>
    <t>-</t>
    <phoneticPr fontId="2"/>
  </si>
  <si>
    <t>可児市公共施設振興公社</t>
    <rPh sb="0" eb="3">
      <t>カニシ</t>
    </rPh>
    <rPh sb="3" eb="5">
      <t>コウキョウ</t>
    </rPh>
    <rPh sb="5" eb="7">
      <t>シセツ</t>
    </rPh>
    <rPh sb="7" eb="9">
      <t>シンコウ</t>
    </rPh>
    <rPh sb="9" eb="11">
      <t>コウシャ</t>
    </rPh>
    <phoneticPr fontId="2"/>
  </si>
  <si>
    <t>可児市体育連盟</t>
    <rPh sb="0" eb="3">
      <t>カニシ</t>
    </rPh>
    <rPh sb="3" eb="5">
      <t>タイイク</t>
    </rPh>
    <rPh sb="5" eb="7">
      <t>レンメイ</t>
    </rPh>
    <phoneticPr fontId="2"/>
  </si>
  <si>
    <t>可児市文化芸術振興財団</t>
    <rPh sb="0" eb="3">
      <t>カニシ</t>
    </rPh>
    <rPh sb="3" eb="5">
      <t>ブンカ</t>
    </rPh>
    <rPh sb="5" eb="7">
      <t>ゲイジュツ</t>
    </rPh>
    <rPh sb="7" eb="9">
      <t>シンコウ</t>
    </rPh>
    <rPh sb="9" eb="11">
      <t>ザイダン</t>
    </rPh>
    <phoneticPr fontId="2"/>
  </si>
  <si>
    <t>可児市土地開発公社</t>
    <rPh sb="0" eb="3">
      <t>カニシ</t>
    </rPh>
    <rPh sb="3" eb="9">
      <t>トチカイハツコウシャ</t>
    </rPh>
    <phoneticPr fontId="2"/>
  </si>
  <si>
    <t>可児道の駅</t>
    <rPh sb="0" eb="2">
      <t>カニ</t>
    </rPh>
    <rPh sb="2" eb="3">
      <t>ミチ</t>
    </rPh>
    <rPh sb="4" eb="5">
      <t>エキ</t>
    </rPh>
    <phoneticPr fontId="2"/>
  </si>
  <si>
    <t>〇</t>
    <phoneticPr fontId="2"/>
  </si>
  <si>
    <t>-</t>
    <phoneticPr fontId="2"/>
  </si>
  <si>
    <t>-</t>
    <phoneticPr fontId="2"/>
  </si>
  <si>
    <t>-</t>
    <phoneticPr fontId="2"/>
  </si>
  <si>
    <t>-</t>
    <phoneticPr fontId="2"/>
  </si>
  <si>
    <t>公共施設整備基金</t>
    <rPh sb="0" eb="2">
      <t>コウキョウ</t>
    </rPh>
    <rPh sb="2" eb="6">
      <t>シセツセイビ</t>
    </rPh>
    <rPh sb="6" eb="8">
      <t>キキン</t>
    </rPh>
    <phoneticPr fontId="2"/>
  </si>
  <si>
    <t>まちづくり振興基金</t>
    <rPh sb="5" eb="7">
      <t>シンコウ</t>
    </rPh>
    <rPh sb="7" eb="9">
      <t>キキン</t>
    </rPh>
    <phoneticPr fontId="2"/>
  </si>
  <si>
    <t>久々利地内ため池管理基金</t>
    <rPh sb="0" eb="3">
      <t>ククリ</t>
    </rPh>
    <rPh sb="3" eb="4">
      <t>チ</t>
    </rPh>
    <rPh sb="4" eb="5">
      <t>ナイ</t>
    </rPh>
    <rPh sb="7" eb="8">
      <t>イケ</t>
    </rPh>
    <rPh sb="8" eb="10">
      <t>カンリ</t>
    </rPh>
    <rPh sb="10" eb="12">
      <t>キキン</t>
    </rPh>
    <phoneticPr fontId="2"/>
  </si>
  <si>
    <t>地域福祉基金</t>
    <rPh sb="0" eb="2">
      <t>チイキ</t>
    </rPh>
    <rPh sb="2" eb="4">
      <t>フクシ</t>
    </rPh>
    <rPh sb="4" eb="6">
      <t>キキン</t>
    </rPh>
    <phoneticPr fontId="2"/>
  </si>
  <si>
    <t>基金（財産区）から1,309百万円繰入</t>
    <rPh sb="0" eb="2">
      <t>キキン</t>
    </rPh>
    <rPh sb="3" eb="5">
      <t>ザイサン</t>
    </rPh>
    <rPh sb="5" eb="6">
      <t>ク</t>
    </rPh>
    <rPh sb="14" eb="17">
      <t>ヒャクマンエン</t>
    </rPh>
    <rPh sb="17" eb="19">
      <t>クリイレ</t>
    </rPh>
    <phoneticPr fontId="2"/>
  </si>
  <si>
    <t>法適用企業</t>
    <phoneticPr fontId="2"/>
  </si>
  <si>
    <t>法非適用企業</t>
    <rPh sb="1" eb="2">
      <t>ヒ</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</si>
  <si>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</si>
  <si>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</si>
  <si>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</si>
  <si>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の負担額に対して、基金などの充当財源が上回っているため、将来負担比率は算定されておらず、有形固定資産減価償却率は類似団体平均値を下回っています。公共施設マネジメント基本計画に沿って計画的に施設の長寿命化・更新等を行い、その財源については、公共施設整備基金を計画的に積み立てるとともに、公債費を適切に管理していき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</si>
  <si>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</si>
  <si>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</si>
  <si>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</si>
  <si>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</si>
  <si>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</si>
  <si>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</si>
  <si>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</si>
  <si>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の負担額に対して、基金などの充当財源が上回っているため、将来負担比率は算定されていません。実質公債費比率については、駅前子育て等空間創出事業等の実施に伴う地方債発行により、公債費も増加したため、上昇しましたが、類似団体と比較すると、依然として低い水準を維持しています。</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</si>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</sst>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57944</c:v>
                </c:pt>
                <c:pt idx="1">
                  <c:v>54227</c:v>
                </c:pt>
                <c:pt idx="2">
                  <c:v>57295</c:v>
                </c:pt>
                <c:pt idx="3">
                  <c:v>54110</c:v>
                </c:pt>
                <c:pt idx="4">
                  <c:v>54684</c:v>
                </c:pt>
              </c:numCache>
            </c:numRef>
          </c:val>
          <c:smooth val="0"/>
          <c:extLst xmlns:c16r2="http://schemas.microsoft.com/office/drawing/2015/06/chart">
            <c:ext xmlns:c16="http://schemas.microsoft.com/office/drawing/2014/chart" uri="{C3380CC4-5D6E-409C-BE32-E72D297353CC}">
              <c16:uniqueId val="{00000000-AAC3-49E6-B9A6-11E7C46B10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22038</c:v>
                </c:pt>
                <c:pt idx="1">
                  <c:v>31098</c:v>
                </c:pt>
                <c:pt idx="2">
                  <c:v>47152</c:v>
                </c:pt>
                <c:pt idx="3">
                  <c:v>60380</c:v>
                </c:pt>
                <c:pt idx="4">
                  <c:v>29372</c:v>
                </c:pt>
              </c:numCache>
            </c:numRef>
          </c:val>
          <c:smooth val="0"/>
          <c:extLst xmlns:c16r2="http://schemas.microsoft.com/office/drawing/2015/06/chart">
            <c:ext xmlns:c16="http://schemas.microsoft.com/office/drawing/2014/chart" uri="{C3380CC4-5D6E-409C-BE32-E72D297353CC}">
              <c16:uniqueId val="{00000001-AAC3-49E6-B9A6-11E7C46B108C}"/>
            </c:ext>
          </c:extLst>
        </c:ser>
        <c:dLbls>
          <c:showLegendKey val="0"/>
          <c:showVal val="0"/>
          <c:showCatName val="0"/>
          <c:showSerName val="0"/>
          <c:showPercent val="0"/>
          <c:showBubbleSize val="0"/>
        </c:dLbls>
        <c:marker val="1"/>
        <c:smooth val="0"/>
        <c:axId val="174960240"/>
        <c:axId val="174956712"/>
      </c:lineChart>
      <c:catAx>
        <c:axId val="174960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956712"/>
        <c:crosses val="autoZero"/>
        <c:auto val="1"/>
        <c:lblAlgn val="ctr"/>
        <c:lblOffset val="100"/>
        <c:tickLblSkip val="1"/>
        <c:tickMarkSkip val="1"/>
        <c:noMultiLvlLbl val="0"/>
      </c:catAx>
      <c:valAx>
        <c:axId val="1749567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960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5.96</c:v>
                </c:pt>
                <c:pt idx="1">
                  <c:v>7.27</c:v>
                </c:pt>
                <c:pt idx="2">
                  <c:v>5.91</c:v>
                </c:pt>
                <c:pt idx="3">
                  <c:v>5</c:v>
                </c:pt>
                <c:pt idx="4">
                  <c:v>6.51</c:v>
                </c:pt>
              </c:numCache>
            </c:numRef>
          </c:val>
          <c:extLst xmlns:c16r2="http://schemas.microsoft.com/office/drawing/2015/06/chart">
            <c:ext xmlns:c16="http://schemas.microsoft.com/office/drawing/2014/chart" uri="{C3380CC4-5D6E-409C-BE32-E72D297353CC}">
              <c16:uniqueId val="{00000000-E69C-4930-A321-590DD637BE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36.31</c:v>
                </c:pt>
                <c:pt idx="1">
                  <c:v>35.69</c:v>
                </c:pt>
                <c:pt idx="2">
                  <c:v>35.47</c:v>
                </c:pt>
                <c:pt idx="3">
                  <c:v>34.78</c:v>
                </c:pt>
                <c:pt idx="4">
                  <c:v>30.3</c:v>
                </c:pt>
              </c:numCache>
            </c:numRef>
          </c:val>
          <c:extLst xmlns:c16r2="http://schemas.microsoft.com/office/drawing/2015/06/chart">
            <c:ext xmlns:c16="http://schemas.microsoft.com/office/drawing/2014/chart" uri="{C3380CC4-5D6E-409C-BE32-E72D297353CC}">
              <c16:uniqueId val="{00000001-E69C-4930-A321-590DD637BE9E}"/>
            </c:ext>
          </c:extLst>
        </c:ser>
        <c:dLbls>
          <c:showLegendKey val="0"/>
          <c:showVal val="0"/>
          <c:showCatName val="0"/>
          <c:showSerName val="0"/>
          <c:showPercent val="0"/>
          <c:showBubbleSize val="0"/>
        </c:dLbls>
        <c:gapWidth val="250"/>
        <c:overlap val="100"/>
        <c:axId val="423892104"/>
        <c:axId val="423890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-0.55000000000000004</c:v>
                </c:pt>
                <c:pt idx="1">
                  <c:v>1.52</c:v>
                </c:pt>
                <c:pt idx="2">
                  <c:v>-1.1599999999999999</c:v>
                </c:pt>
                <c:pt idx="3">
                  <c:v>-1.7</c:v>
                </c:pt>
                <c:pt idx="4">
                  <c:v>-3.06</c:v>
                </c:pt>
              </c:numCache>
            </c:numRef>
          </c:val>
          <c:smooth val="0"/>
          <c:extLst xmlns:c16r2="http://schemas.microsoft.com/office/drawing/2015/06/chart">
            <c:ext xmlns:c16="http://schemas.microsoft.com/office/drawing/2014/chart" uri="{C3380CC4-5D6E-409C-BE32-E72D297353CC}">
              <c16:uniqueId val="{00000002-E69C-4930-A321-590DD637BE9E}"/>
            </c:ext>
          </c:extLst>
        </c:ser>
        <c:dLbls>
          <c:showLegendKey val="0"/>
          <c:showVal val="0"/>
          <c:showCatName val="0"/>
          <c:showSerName val="0"/>
          <c:showPercent val="0"/>
          <c:showBubbleSize val="0"/>
        </c:dLbls>
        <c:marker val="1"/>
        <c:smooth val="0"/>
        <c:axId val="423892104"/>
        <c:axId val="423890928"/>
      </c:lineChart>
      <c:catAx>
        <c:axId val="423892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3890928"/>
        <c:crosses val="autoZero"/>
        <c:auto val="1"/>
        <c:lblAlgn val="ctr"/>
        <c:lblOffset val="100"/>
        <c:tickLblSkip val="1"/>
        <c:tickMarkSkip val="1"/>
        <c:noMultiLvlLbl val="0"/>
      </c:catAx>
      <c:valAx>
        <c:axId val="42389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892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1.06</c:v>
                </c:pt>
                <c:pt idx="2">
                  <c:v>#N/A</c:v>
                </c:pt>
                <c:pt idx="3">
                  <c:v>0.65</c:v>
                </c:pt>
                <c:pt idx="4">
                  <c:v>#N/A</c:v>
                </c:pt>
                <c:pt idx="5">
                  <c:v>0.99</c:v>
                </c:pt>
                <c:pt idx="6">
                  <c:v>#N/A</c:v>
                </c:pt>
                <c:pt idx="7">
                  <c:v>1.03</c:v>
                </c:pt>
                <c:pt idx="8">
                  <c:v>#N/A</c:v>
                </c:pt>
                <c:pt idx="9">
                  <c:v>0.04</c:v>
                </c:pt>
              </c:numCache>
            </c:numRef>
          </c:val>
          <c:extLst xmlns:c16r2="http://schemas.microsoft.com/office/drawing/2015/06/chart">
            <c:ext xmlns:c16="http://schemas.microsoft.com/office/drawing/2014/chart" uri="{C3380CC4-5D6E-409C-BE32-E72D297353CC}">
              <c16:uniqueId val="{00000000-C31A-46A5-B6AF-78287B06EF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31A-46A5-B6AF-78287B06EF6D}"/>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0.03</c:v>
                </c:pt>
                <c:pt idx="4">
                  <c:v>#N/A</c:v>
                </c:pt>
                <c:pt idx="5">
                  <c:v>0.08</c:v>
                </c:pt>
                <c:pt idx="6">
                  <c:v>#N/A</c:v>
                </c:pt>
                <c:pt idx="7">
                  <c:v>0.12</c:v>
                </c:pt>
                <c:pt idx="8">
                  <c:v>#N/A</c:v>
                </c:pt>
                <c:pt idx="9">
                  <c:v>0.14000000000000001</c:v>
                </c:pt>
              </c:numCache>
            </c:numRef>
          </c:val>
          <c:extLst xmlns:c16r2="http://schemas.microsoft.com/office/drawing/2015/06/chart">
            <c:ext xmlns:c16="http://schemas.microsoft.com/office/drawing/2014/chart" uri="{C3380CC4-5D6E-409C-BE32-E72D297353CC}">
              <c16:uniqueId val="{00000002-C31A-46A5-B6AF-78287B06EF6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0.13</c:v>
                </c:pt>
                <c:pt idx="2">
                  <c:v>#N/A</c:v>
                </c:pt>
                <c:pt idx="3">
                  <c:v>0.13</c:v>
                </c:pt>
                <c:pt idx="4">
                  <c:v>#N/A</c:v>
                </c:pt>
                <c:pt idx="5">
                  <c:v>0.14000000000000001</c:v>
                </c:pt>
                <c:pt idx="6">
                  <c:v>#N/A</c:v>
                </c:pt>
                <c:pt idx="7">
                  <c:v>0.17</c:v>
                </c:pt>
                <c:pt idx="8">
                  <c:v>#N/A</c:v>
                </c:pt>
                <c:pt idx="9">
                  <c:v>0.15</c:v>
                </c:pt>
              </c:numCache>
            </c:numRef>
          </c:val>
          <c:extLst xmlns:c16r2="http://schemas.microsoft.com/office/drawing/2015/06/chart">
            <c:ext xmlns:c16="http://schemas.microsoft.com/office/drawing/2014/chart" uri="{C3380CC4-5D6E-409C-BE32-E72D297353CC}">
              <c16:uniqueId val="{00000003-C31A-46A5-B6AF-78287B06EF6D}"/>
            </c:ext>
          </c:extLst>
        </c:ser>
        <c:ser>
          <c:idx val="4"/>
          <c:order val="4"/>
          <c:tx>
            <c:strRef>
              <c:f>データシート!$A$31</c:f>
              <c:strCache>
                <c:ptCount val="1"/>
                <c:pt idx="0">
                  <c:v>自家用工業用水道事業特別会計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0.19</c:v>
                </c:pt>
                <c:pt idx="2">
                  <c:v>#N/A</c:v>
                </c:pt>
                <c:pt idx="3">
                  <c:v>0.2</c:v>
                </c:pt>
                <c:pt idx="4">
                  <c:v>#N/A</c:v>
                </c:pt>
                <c:pt idx="5">
                  <c:v>0.21</c:v>
                </c:pt>
                <c:pt idx="6">
                  <c:v>#N/A</c:v>
                </c:pt>
                <c:pt idx="7">
                  <c:v>0.22</c:v>
                </c:pt>
                <c:pt idx="8">
                  <c:v>#N/A</c:v>
                </c:pt>
                <c:pt idx="9">
                  <c:v>0.22</c:v>
                </c:pt>
              </c:numCache>
            </c:numRef>
          </c:val>
          <c:extLst xmlns:c16r2="http://schemas.microsoft.com/office/drawing/2015/06/chart">
            <c:ext xmlns:c16="http://schemas.microsoft.com/office/drawing/2014/chart" uri="{C3380CC4-5D6E-409C-BE32-E72D297353CC}">
              <c16:uniqueId val="{00000004-C31A-46A5-B6AF-78287B06EF6D}"/>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0.52</c:v>
                </c:pt>
                <c:pt idx="2">
                  <c:v>#N/A</c:v>
                </c:pt>
                <c:pt idx="3">
                  <c:v>0.5</c:v>
                </c:pt>
                <c:pt idx="4">
                  <c:v>#N/A</c:v>
                </c:pt>
                <c:pt idx="5">
                  <c:v>1</c:v>
                </c:pt>
                <c:pt idx="6">
                  <c:v>#N/A</c:v>
                </c:pt>
                <c:pt idx="7">
                  <c:v>1.5</c:v>
                </c:pt>
                <c:pt idx="8">
                  <c:v>#N/A</c:v>
                </c:pt>
                <c:pt idx="9">
                  <c:v>0.69</c:v>
                </c:pt>
              </c:numCache>
            </c:numRef>
          </c:val>
          <c:extLst xmlns:c16r2="http://schemas.microsoft.com/office/drawing/2015/06/chart">
            <c:ext xmlns:c16="http://schemas.microsoft.com/office/drawing/2014/chart" uri="{C3380CC4-5D6E-409C-BE32-E72D297353CC}">
              <c16:uniqueId val="{00000005-C31A-46A5-B6AF-78287B06EF6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0.93</c:v>
                </c:pt>
              </c:numCache>
            </c:numRef>
          </c:val>
          <c:extLst xmlns:c16r2="http://schemas.microsoft.com/office/drawing/2015/06/chart">
            <c:ext xmlns:c16="http://schemas.microsoft.com/office/drawing/2014/chart" uri="{C3380CC4-5D6E-409C-BE32-E72D297353CC}">
              <c16:uniqueId val="{00000006-C31A-46A5-B6AF-78287B06EF6D}"/>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3.33</c:v>
                </c:pt>
                <c:pt idx="2">
                  <c:v>#N/A</c:v>
                </c:pt>
                <c:pt idx="3">
                  <c:v>3.52</c:v>
                </c:pt>
                <c:pt idx="4">
                  <c:v>#N/A</c:v>
                </c:pt>
                <c:pt idx="5">
                  <c:v>4.7300000000000004</c:v>
                </c:pt>
                <c:pt idx="6">
                  <c:v>#N/A</c:v>
                </c:pt>
                <c:pt idx="7">
                  <c:v>4.12</c:v>
                </c:pt>
                <c:pt idx="8">
                  <c:v>#N/A</c:v>
                </c:pt>
                <c:pt idx="9">
                  <c:v>1.97</c:v>
                </c:pt>
              </c:numCache>
            </c:numRef>
          </c:val>
          <c:extLst xmlns:c16r2="http://schemas.microsoft.com/office/drawing/2015/06/chart">
            <c:ext xmlns:c16="http://schemas.microsoft.com/office/drawing/2014/chart" uri="{C3380CC4-5D6E-409C-BE32-E72D297353CC}">
              <c16:uniqueId val="{00000007-C31A-46A5-B6AF-78287B06EF6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5.63</c:v>
                </c:pt>
                <c:pt idx="2">
                  <c:v>#N/A</c:v>
                </c:pt>
                <c:pt idx="3">
                  <c:v>6.95</c:v>
                </c:pt>
                <c:pt idx="4">
                  <c:v>#N/A</c:v>
                </c:pt>
                <c:pt idx="5">
                  <c:v>5.6</c:v>
                </c:pt>
                <c:pt idx="6">
                  <c:v>#N/A</c:v>
                </c:pt>
                <c:pt idx="7">
                  <c:v>4.7</c:v>
                </c:pt>
                <c:pt idx="8">
                  <c:v>#N/A</c:v>
                </c:pt>
                <c:pt idx="9">
                  <c:v>6.26</c:v>
                </c:pt>
              </c:numCache>
            </c:numRef>
          </c:val>
          <c:extLst xmlns:c16r2="http://schemas.microsoft.com/office/drawing/2015/06/chart">
            <c:ext xmlns:c16="http://schemas.microsoft.com/office/drawing/2014/chart" uri="{C3380CC4-5D6E-409C-BE32-E72D297353CC}">
              <c16:uniqueId val="{00000008-C31A-46A5-B6AF-78287B06EF6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13.02</c:v>
                </c:pt>
                <c:pt idx="2">
                  <c:v>#N/A</c:v>
                </c:pt>
                <c:pt idx="3">
                  <c:v>12.17</c:v>
                </c:pt>
                <c:pt idx="4">
                  <c:v>#N/A</c:v>
                </c:pt>
                <c:pt idx="5">
                  <c:v>10.220000000000001</c:v>
                </c:pt>
                <c:pt idx="6">
                  <c:v>#N/A</c:v>
                </c:pt>
                <c:pt idx="7">
                  <c:v>11.14</c:v>
                </c:pt>
                <c:pt idx="8">
                  <c:v>#N/A</c:v>
                </c:pt>
                <c:pt idx="9">
                  <c:v>11.57</c:v>
                </c:pt>
              </c:numCache>
            </c:numRef>
          </c:val>
          <c:extLst xmlns:c16r2="http://schemas.microsoft.com/office/drawing/2015/06/chart">
            <c:ext xmlns:c16="http://schemas.microsoft.com/office/drawing/2014/chart" uri="{C3380CC4-5D6E-409C-BE32-E72D297353CC}">
              <c16:uniqueId val="{00000009-C31A-46A5-B6AF-78287B06EF6D}"/>
            </c:ext>
          </c:extLst>
        </c:ser>
        <c:dLbls>
          <c:showLegendKey val="0"/>
          <c:showVal val="0"/>
          <c:showCatName val="0"/>
          <c:showSerName val="0"/>
          <c:showPercent val="0"/>
          <c:showBubbleSize val="0"/>
        </c:dLbls>
        <c:gapWidth val="150"/>
        <c:overlap val="100"/>
        <c:axId val="423897592"/>
        <c:axId val="423894456"/>
      </c:barChart>
      <c:catAx>
        <c:axId val="423897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894456"/>
        <c:crosses val="autoZero"/>
        <c:auto val="1"/>
        <c:lblAlgn val="ctr"/>
        <c:lblOffset val="100"/>
        <c:tickLblSkip val="1"/>
        <c:tickMarkSkip val="1"/>
        <c:noMultiLvlLbl val="0"/>
      </c:catAx>
      <c:valAx>
        <c:axId val="423894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897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4005</c:v>
                </c:pt>
                <c:pt idx="5">
                  <c:v>3896</c:v>
                </c:pt>
                <c:pt idx="8">
                  <c:v>3905</c:v>
                </c:pt>
                <c:pt idx="11">
                  <c:v>3899</c:v>
                </c:pt>
                <c:pt idx="14">
                  <c:v>4043</c:v>
                </c:pt>
              </c:numCache>
            </c:numRef>
          </c:val>
          <c:extLst xmlns:c16r2="http://schemas.microsoft.com/office/drawing/2015/06/chart">
            <c:ext xmlns:c16="http://schemas.microsoft.com/office/drawing/2014/chart" uri="{C3380CC4-5D6E-409C-BE32-E72D297353CC}">
              <c16:uniqueId val="{00000000-DBA6-48D1-B1B7-75EA33E1FF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BA6-48D1-B1B7-75EA33E1FF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113</c:v>
                </c:pt>
                <c:pt idx="3">
                  <c:v>94</c:v>
                </c:pt>
                <c:pt idx="6">
                  <c:v>94</c:v>
                </c:pt>
                <c:pt idx="9">
                  <c:v>94</c:v>
                </c:pt>
                <c:pt idx="12">
                  <c:v>95</c:v>
                </c:pt>
              </c:numCache>
            </c:numRef>
          </c:val>
          <c:extLst xmlns:c16r2="http://schemas.microsoft.com/office/drawing/2015/06/chart">
            <c:ext xmlns:c16="http://schemas.microsoft.com/office/drawing/2014/chart" uri="{C3380CC4-5D6E-409C-BE32-E72D297353CC}">
              <c16:uniqueId val="{00000002-DBA6-48D1-B1B7-75EA33E1FF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80</c:v>
                </c:pt>
                <c:pt idx="3">
                  <c:v>84</c:v>
                </c:pt>
                <c:pt idx="6">
                  <c:v>89</c:v>
                </c:pt>
                <c:pt idx="9">
                  <c:v>91</c:v>
                </c:pt>
                <c:pt idx="12">
                  <c:v>59</c:v>
                </c:pt>
              </c:numCache>
            </c:numRef>
          </c:val>
          <c:extLst xmlns:c16r2="http://schemas.microsoft.com/office/drawing/2015/06/chart">
            <c:ext xmlns:c16="http://schemas.microsoft.com/office/drawing/2014/chart" uri="{C3380CC4-5D6E-409C-BE32-E72D297353CC}">
              <c16:uniqueId val="{00000003-DBA6-48D1-B1B7-75EA33E1FF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1587</c:v>
                </c:pt>
                <c:pt idx="3">
                  <c:v>1605</c:v>
                </c:pt>
                <c:pt idx="6">
                  <c:v>1744</c:v>
                </c:pt>
                <c:pt idx="9">
                  <c:v>1705</c:v>
                </c:pt>
                <c:pt idx="12">
                  <c:v>1654</c:v>
                </c:pt>
              </c:numCache>
            </c:numRef>
          </c:val>
          <c:extLst xmlns:c16r2="http://schemas.microsoft.com/office/drawing/2015/06/chart">
            <c:ext xmlns:c16="http://schemas.microsoft.com/office/drawing/2014/chart" uri="{C3380CC4-5D6E-409C-BE32-E72D297353CC}">
              <c16:uniqueId val="{00000004-DBA6-48D1-B1B7-75EA33E1FF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BA6-48D1-B1B7-75EA33E1FF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BA6-48D1-B1B7-75EA33E1FF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2067</c:v>
                </c:pt>
                <c:pt idx="3">
                  <c:v>1985</c:v>
                </c:pt>
                <c:pt idx="6">
                  <c:v>2021</c:v>
                </c:pt>
                <c:pt idx="9">
                  <c:v>2144</c:v>
                </c:pt>
                <c:pt idx="12">
                  <c:v>2291</c:v>
                </c:pt>
              </c:numCache>
            </c:numRef>
          </c:val>
          <c:extLst xmlns:c16r2="http://schemas.microsoft.com/office/drawing/2015/06/chart">
            <c:ext xmlns:c16="http://schemas.microsoft.com/office/drawing/2014/chart" uri="{C3380CC4-5D6E-409C-BE32-E72D297353CC}">
              <c16:uniqueId val="{00000007-DBA6-48D1-B1B7-75EA33E1FF3E}"/>
            </c:ext>
          </c:extLst>
        </c:ser>
        <c:dLbls>
          <c:showLegendKey val="0"/>
          <c:showVal val="0"/>
          <c:showCatName val="0"/>
          <c:showSerName val="0"/>
          <c:showPercent val="0"/>
          <c:showBubbleSize val="0"/>
        </c:dLbls>
        <c:gapWidth val="100"/>
        <c:overlap val="100"/>
        <c:axId val="423894064"/>
        <c:axId val="423893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-158</c:v>
                </c:pt>
                <c:pt idx="2">
                  <c:v>#N/A</c:v>
                </c:pt>
                <c:pt idx="3">
                  <c:v>#N/A</c:v>
                </c:pt>
                <c:pt idx="4">
                  <c:v>-128</c:v>
                </c:pt>
                <c:pt idx="5">
                  <c:v>#N/A</c:v>
                </c:pt>
                <c:pt idx="6">
                  <c:v>#N/A</c:v>
                </c:pt>
                <c:pt idx="7">
                  <c:v>43</c:v>
                </c:pt>
                <c:pt idx="8">
                  <c:v>#N/A</c:v>
                </c:pt>
                <c:pt idx="9">
                  <c:v>#N/A</c:v>
                </c:pt>
                <c:pt idx="10">
                  <c:v>135</c:v>
                </c:pt>
                <c:pt idx="11">
                  <c:v>#N/A</c:v>
                </c:pt>
                <c:pt idx="12">
                  <c:v>#N/A</c:v>
                </c:pt>
                <c:pt idx="13">
                  <c:v>56</c:v>
                </c:pt>
                <c:pt idx="14">
                  <c:v>#N/A</c:v>
                </c:pt>
              </c:numCache>
            </c:numRef>
          </c:val>
          <c:smooth val="0"/>
          <c:extLst xmlns:c16r2="http://schemas.microsoft.com/office/drawing/2015/06/chart">
            <c:ext xmlns:c16="http://schemas.microsoft.com/office/drawing/2014/chart" uri="{C3380CC4-5D6E-409C-BE32-E72D297353CC}">
              <c16:uniqueId val="{00000008-DBA6-48D1-B1B7-75EA33E1FF3E}"/>
            </c:ext>
          </c:extLst>
        </c:ser>
        <c:dLbls>
          <c:showLegendKey val="0"/>
          <c:showVal val="0"/>
          <c:showCatName val="0"/>
          <c:showSerName val="0"/>
          <c:showPercent val="0"/>
          <c:showBubbleSize val="0"/>
        </c:dLbls>
        <c:marker val="1"/>
        <c:smooth val="0"/>
        <c:axId val="423894064"/>
        <c:axId val="423893280"/>
      </c:lineChart>
      <c:catAx>
        <c:axId val="42389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893280"/>
        <c:crosses val="autoZero"/>
        <c:auto val="1"/>
        <c:lblAlgn val="ctr"/>
        <c:lblOffset val="100"/>
        <c:tickLblSkip val="1"/>
        <c:tickMarkSkip val="1"/>
        <c:noMultiLvlLbl val="0"/>
      </c:catAx>
      <c:valAx>
        <c:axId val="423893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89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31882</c:v>
                </c:pt>
                <c:pt idx="5">
                  <c:v>30925</c:v>
                </c:pt>
                <c:pt idx="8">
                  <c:v>31455</c:v>
                </c:pt>
                <c:pt idx="11">
                  <c:v>33805</c:v>
                </c:pt>
                <c:pt idx="14">
                  <c:v>33331</c:v>
                </c:pt>
              </c:numCache>
            </c:numRef>
          </c:val>
          <c:extLst xmlns:c16r2="http://schemas.microsoft.com/office/drawing/2015/06/chart">
            <c:ext xmlns:c16="http://schemas.microsoft.com/office/drawing/2014/chart" uri="{C3380CC4-5D6E-409C-BE32-E72D297353CC}">
              <c16:uniqueId val="{00000000-48CE-4F1F-B15D-E63A230080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10306</c:v>
                </c:pt>
                <c:pt idx="5">
                  <c:v>9971</c:v>
                </c:pt>
                <c:pt idx="8">
                  <c:v>9696</c:v>
                </c:pt>
                <c:pt idx="11">
                  <c:v>9475</c:v>
                </c:pt>
                <c:pt idx="14">
                  <c:v>9428</c:v>
                </c:pt>
              </c:numCache>
            </c:numRef>
          </c:val>
          <c:extLst xmlns:c16r2="http://schemas.microsoft.com/office/drawing/2015/06/chart">
            <c:ext xmlns:c16="http://schemas.microsoft.com/office/drawing/2014/chart" uri="{C3380CC4-5D6E-409C-BE32-E72D297353CC}">
              <c16:uniqueId val="{00000001-48CE-4F1F-B15D-E63A230080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12561</c:v>
                </c:pt>
                <c:pt idx="5">
                  <c:v>13244</c:v>
                </c:pt>
                <c:pt idx="8">
                  <c:v>14956</c:v>
                </c:pt>
                <c:pt idx="11">
                  <c:v>15637</c:v>
                </c:pt>
                <c:pt idx="14">
                  <c:v>15208</c:v>
                </c:pt>
              </c:numCache>
            </c:numRef>
          </c:val>
          <c:extLst xmlns:c16r2="http://schemas.microsoft.com/office/drawing/2015/06/chart">
            <c:ext xmlns:c16="http://schemas.microsoft.com/office/drawing/2014/chart" uri="{C3380CC4-5D6E-409C-BE32-E72D297353CC}">
              <c16:uniqueId val="{00000002-48CE-4F1F-B15D-E63A230080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8CE-4F1F-B15D-E63A230080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8CE-4F1F-B15D-E63A230080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8CE-4F1F-B15D-E63A230080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8CE-4F1F-B15D-E63A230080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489</c:v>
                </c:pt>
                <c:pt idx="3">
                  <c:v>411</c:v>
                </c:pt>
                <c:pt idx="6">
                  <c:v>325</c:v>
                </c:pt>
                <c:pt idx="9">
                  <c:v>406</c:v>
                </c:pt>
                <c:pt idx="12">
                  <c:v>1288</c:v>
                </c:pt>
              </c:numCache>
            </c:numRef>
          </c:val>
          <c:extLst xmlns:c16r2="http://schemas.microsoft.com/office/drawing/2015/06/chart">
            <c:ext xmlns:c16="http://schemas.microsoft.com/office/drawing/2014/chart" uri="{C3380CC4-5D6E-409C-BE32-E72D297353CC}">
              <c16:uniqueId val="{00000007-48CE-4F1F-B15D-E63A230080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15898</c:v>
                </c:pt>
                <c:pt idx="3">
                  <c:v>14799</c:v>
                </c:pt>
                <c:pt idx="6">
                  <c:v>14281</c:v>
                </c:pt>
                <c:pt idx="9">
                  <c:v>13446</c:v>
                </c:pt>
                <c:pt idx="12">
                  <c:v>12418</c:v>
                </c:pt>
              </c:numCache>
            </c:numRef>
          </c:val>
          <c:extLst xmlns:c16r2="http://schemas.microsoft.com/office/drawing/2015/06/chart">
            <c:ext xmlns:c16="http://schemas.microsoft.com/office/drawing/2014/chart" uri="{C3380CC4-5D6E-409C-BE32-E72D297353CC}">
              <c16:uniqueId val="{00000008-48CE-4F1F-B15D-E63A230080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1419</c:v>
                </c:pt>
                <c:pt idx="3">
                  <c:v>950</c:v>
                </c:pt>
                <c:pt idx="6">
                  <c:v>775</c:v>
                </c:pt>
                <c:pt idx="9">
                  <c:v>660</c:v>
                </c:pt>
                <c:pt idx="12">
                  <c:v>609</c:v>
                </c:pt>
              </c:numCache>
            </c:numRef>
          </c:val>
          <c:extLst xmlns:c16r2="http://schemas.microsoft.com/office/drawing/2015/06/chart">
            <c:ext xmlns:c16="http://schemas.microsoft.com/office/drawing/2014/chart" uri="{C3380CC4-5D6E-409C-BE32-E72D297353CC}">
              <c16:uniqueId val="{00000009-48CE-4F1F-B15D-E63A230080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16504</c:v>
                </c:pt>
                <c:pt idx="3">
                  <c:v>16494</c:v>
                </c:pt>
                <c:pt idx="6">
                  <c:v>18527</c:v>
                </c:pt>
                <c:pt idx="9">
                  <c:v>21319</c:v>
                </c:pt>
                <c:pt idx="12">
                  <c:v>21826</c:v>
                </c:pt>
              </c:numCache>
            </c:numRef>
          </c:val>
          <c:extLst xmlns:c16r2="http://schemas.microsoft.com/office/drawing/2015/06/chart">
            <c:ext xmlns:c16="http://schemas.microsoft.com/office/drawing/2014/chart" uri="{C3380CC4-5D6E-409C-BE32-E72D297353CC}">
              <c16:uniqueId val="{0000000A-48CE-4F1F-B15D-E63A23008092}"/>
            </c:ext>
          </c:extLst>
        </c:ser>
        <c:dLbls>
          <c:showLegendKey val="0"/>
          <c:showVal val="0"/>
          <c:showCatName val="0"/>
          <c:showSerName val="0"/>
          <c:showPercent val="0"/>
          <c:showBubbleSize val="0"/>
        </c:dLbls>
        <c:gapWidth val="100"/>
        <c:overlap val="100"/>
        <c:axId val="423896024"/>
        <c:axId val="423891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8CE-4F1F-B15D-E63A23008092}"/>
            </c:ext>
          </c:extLst>
        </c:ser>
        <c:dLbls>
          <c:showLegendKey val="0"/>
          <c:showVal val="0"/>
          <c:showCatName val="0"/>
          <c:showSerName val="0"/>
          <c:showPercent val="0"/>
          <c:showBubbleSize val="0"/>
        </c:dLbls>
        <c:marker val="1"/>
        <c:smooth val="0"/>
        <c:axId val="423896024"/>
        <c:axId val="423891712"/>
      </c:lineChart>
      <c:catAx>
        <c:axId val="423896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3891712"/>
        <c:crosses val="autoZero"/>
        <c:auto val="1"/>
        <c:lblAlgn val="ctr"/>
        <c:lblOffset val="100"/>
        <c:tickLblSkip val="1"/>
        <c:tickMarkSkip val="1"/>
        <c:noMultiLvlLbl val="0"/>
      </c:catAx>
      <c:valAx>
        <c:axId val="42389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896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6779</c:v>
                </c:pt>
                <c:pt idx="1">
                  <c:v>6631</c:v>
                </c:pt>
                <c:pt idx="2">
                  <c:v>5764</c:v>
                </c:pt>
              </c:numCache>
            </c:numRef>
          </c:val>
          <c:extLst xmlns:c16r2="http://schemas.microsoft.com/office/drawing/2015/06/chart">
            <c:ext xmlns:c16="http://schemas.microsoft.com/office/drawing/2014/chart" uri="{C3380CC4-5D6E-409C-BE32-E72D297353CC}">
              <c16:uniqueId val="{00000000-5445-4FCD-8B5D-E61E6D8D90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612</c:v>
                </c:pt>
                <c:pt idx="1">
                  <c:v>614</c:v>
                </c:pt>
                <c:pt idx="2">
                  <c:v>216</c:v>
                </c:pt>
              </c:numCache>
            </c:numRef>
          </c:val>
          <c:extLst xmlns:c16r2="http://schemas.microsoft.com/office/drawing/2015/06/chart">
            <c:ext xmlns:c16="http://schemas.microsoft.com/office/drawing/2014/chart" uri="{C3380CC4-5D6E-409C-BE32-E72D297353CC}">
              <c16:uniqueId val="{00000001-5445-4FCD-8B5D-E61E6D8D90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5927</c:v>
                </c:pt>
                <c:pt idx="1">
                  <c:v>6240</c:v>
                </c:pt>
                <c:pt idx="2">
                  <c:v>6587</c:v>
                </c:pt>
              </c:numCache>
            </c:numRef>
          </c:val>
          <c:extLst xmlns:c16r2="http://schemas.microsoft.com/office/drawing/2015/06/chart">
            <c:ext xmlns:c16="http://schemas.microsoft.com/office/drawing/2014/chart" uri="{C3380CC4-5D6E-409C-BE32-E72D297353CC}">
              <c16:uniqueId val="{00000002-5445-4FCD-8B5D-E61E6D8D90B3}"/>
            </c:ext>
          </c:extLst>
        </c:ser>
        <c:dLbls>
          <c:showLegendKey val="0"/>
          <c:showVal val="0"/>
          <c:showCatName val="0"/>
          <c:showSerName val="0"/>
          <c:showPercent val="0"/>
          <c:showBubbleSize val="0"/>
        </c:dLbls>
        <c:gapWidth val="120"/>
        <c:overlap val="100"/>
        <c:axId val="432555256"/>
        <c:axId val="432554080"/>
      </c:barChart>
      <c:catAx>
        <c:axId val="432555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2554080"/>
        <c:crosses val="autoZero"/>
        <c:auto val="1"/>
        <c:lblAlgn val="ctr"/>
        <c:lblOffset val="100"/>
        <c:tickLblSkip val="1"/>
        <c:tickMarkSkip val="1"/>
        <c:noMultiLvlLbl val="0"/>
      </c:catAx>
      <c:valAx>
        <c:axId val="432554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2555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778-409A-AFE1-E56DA7F31B30}"/>
                </c:ext>
                <c:ext xmlns:c15="http://schemas.microsoft.com/office/drawing/2012/chart" uri="{CE6537A1-D6FC-4f65-9D91-7224C49458BB}">
                  <c15:dlblFieldTable>
                    <c15:dlblFTEntry>
                      <c15:txfldGUID>{479EE152-D07B-4BD9-AD8E-9E505ED5B52B}</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778-409A-AFE1-E56DA7F31B30}"/>
                </c:ext>
                <c:ext xmlns:c15="http://schemas.microsoft.com/office/drawing/2012/chart" uri="{CE6537A1-D6FC-4f65-9D91-7224C49458BB}">
                  <c15:dlblFieldTable>
                    <c15:dlblFTEntry>
                      <c15:txfldGUID>{5D2EC170-4BCB-446C-8342-B07805005AD5}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778-409A-AFE1-E56DA7F31B30}"/>
                </c:ext>
                <c:ext xmlns:c15="http://schemas.microsoft.com/office/drawing/2012/chart" uri="{CE6537A1-D6FC-4f65-9D91-7224C49458BB}">
                  <c15:dlblFieldTable>
                    <c15:dlblFTEntry>
                      <c15:txfldGUID>{60981612-88C6-42F3-B08B-7E232BEFC8CB}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778-409A-AFE1-E56DA7F31B30}"/>
                </c:ext>
                <c:ext xmlns:c15="http://schemas.microsoft.com/office/drawing/2012/chart" uri="{CE6537A1-D6FC-4f65-9D91-7224C49458BB}">
                  <c15:dlblFieldTable>
                    <c15:dlblFTEntry>
                      <c15:txfldGUID>{82A9333E-7201-4F7C-9C09-67ECD9A52139}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778-409A-AFE1-E56DA7F31B30}"/>
                </c:ext>
                <c:ext xmlns:c15="http://schemas.microsoft.com/office/drawing/2012/chart" uri="{CE6537A1-D6FC-4f65-9D91-7224C49458BB}">
                  <c15:dlblFieldTable>
                    <c15:dlblFTEntry>
                      <c15:txfldGUID>{9D25418C-E411-40D8-912E-257A2B459CE8}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778-409A-AFE1-E56DA7F31B30}"/>
                </c:ext>
                <c:ext xmlns:c15="http://schemas.microsoft.com/office/drawing/2012/chart" uri="{CE6537A1-D6FC-4f65-9D91-7224C49458BB}">
                  <c15:dlblFieldTable>
                    <c15:dlblFTEntry>
                      <c15:txfldGUID>{C15FD8C0-2487-41F8-BB34-87BB75DF5275}</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778-409A-AFE1-E56DA7F31B30}"/>
                </c:ext>
                <c:ext xmlns:c15="http://schemas.microsoft.com/office/drawing/2012/chart" uri="{CE6537A1-D6FC-4f65-9D91-7224C49458BB}">
                  <c15:dlblFieldTable>
                    <c15:dlblFTEntry>
                      <c15:txfldGUID>{3F06A514-DC89-4040-8781-92B2A336432E}</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778-409A-AFE1-E56DA7F31B30}"/>
                </c:ext>
                <c:ext xmlns:c15="http://schemas.microsoft.com/office/drawing/2012/chart" uri="{CE6537A1-D6FC-4f65-9D91-7224C49458BB}">
                  <c15:dlblFieldTable>
                    <c15:dlblFTEntry>
                      <c15:txfldGUID>{A7C57643-F19B-49E6-A284-DB9387222889}</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778-409A-AFE1-E56DA7F31B30}"/>
                </c:ext>
                <c:ext xmlns:c15="http://schemas.microsoft.com/office/drawing/2012/chart" uri="{CE6537A1-D6FC-4f65-9D91-7224C49458BB}">
                  <c15:dlblFieldTable>
                    <c15:dlblFTEntry>
                      <c15:txfldGUID>{DEB82FBE-8141-48B9-8BA1-C1E5F96F7F9F}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54.9</c:v>
                </c:pt>
                <c:pt idx="16">
                  <c:v>53.5</c:v>
                </c:pt>
                <c:pt idx="32">
                  <c:v>55.4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778-409A-AFE1-E56DA7F31B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778-409A-AFE1-E56DA7F31B30}"/>
                </c:ext>
                <c:ext xmlns:c15="http://schemas.microsoft.com/office/drawing/2012/chart" uri="{CE6537A1-D6FC-4f65-9D91-7224C49458BB}">
                  <c15:dlblFieldTable>
                    <c15:dlblFTEntry>
                      <c15:txfldGUID>{12C456AE-33DD-4CE1-BDB2-4B752BBAF112}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778-409A-AFE1-E56DA7F31B30}"/>
                </c:ext>
                <c:ext xmlns:c15="http://schemas.microsoft.com/office/drawing/2012/chart" uri="{CE6537A1-D6FC-4f65-9D91-7224C49458BB}">
                  <c15:dlblFieldTable>
                    <c15:dlblFTEntry>
                      <c15:txfldGUID>{05E43107-AED9-44E4-91B5-A486A6A3FA69}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778-409A-AFE1-E56DA7F31B30}"/>
                </c:ext>
                <c:ext xmlns:c15="http://schemas.microsoft.com/office/drawing/2012/chart" uri="{CE6537A1-D6FC-4f65-9D91-7224C49458BB}">
                  <c15:dlblFieldTable>
                    <c15:dlblFTEntry>
                      <c15:txfldGUID>{205865E6-8F21-4247-A8E7-DA175A9A6028}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778-409A-AFE1-E56DA7F31B30}"/>
                </c:ext>
                <c:ext xmlns:c15="http://schemas.microsoft.com/office/drawing/2012/chart" uri="{CE6537A1-D6FC-4f65-9D91-7224C49458BB}">
                  <c15:dlblFieldTable>
                    <c15:dlblFTEntry>
                      <c15:txfldGUID>{378586FE-D55B-4E6D-9E26-6F0B0F0A9A03}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778-409A-AFE1-E56DA7F31B30}"/>
                </c:ext>
                <c:ext xmlns:c15="http://schemas.microsoft.com/office/drawing/2012/chart" uri="{CE6537A1-D6FC-4f65-9D91-7224C49458BB}">
                  <c15:dlblFieldTable>
                    <c15:dlblFTEntry>
                      <c15:txfldGUID>{B6F15E78-1B5C-48F6-A143-F1E06EE94D9B}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778-409A-AFE1-E56DA7F31B30}"/>
                </c:ext>
                <c:ext xmlns:c15="http://schemas.microsoft.com/office/drawing/2012/chart" uri="{CE6537A1-D6FC-4f65-9D91-7224C49458BB}">
                  <c15:layout/>
                  <c15:dlblFieldTable>
                    <c15:dlblFTEntry>
                      <c15:txfldGUID>{A1B77000-CB2D-4C53-9792-FE7839AF34BC}</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778-409A-AFE1-E56DA7F31B30}"/>
                </c:ext>
                <c:ext xmlns:c15="http://schemas.microsoft.com/office/drawing/2012/chart" uri="{CE6537A1-D6FC-4f65-9D91-7224C49458BB}">
                  <c15:layout/>
                  <c15:dlblFieldTable>
                    <c15:dlblFTEntry>
                      <c15:txfldGUID>{D96B337D-2C56-4EDF-8597-AA5ADCB487B8}</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778-409A-AFE1-E56DA7F31B30}"/>
                </c:ext>
                <c:ext xmlns:c15="http://schemas.microsoft.com/office/drawing/2012/chart" uri="{CE6537A1-D6FC-4f65-9D91-7224C49458BB}">
                  <c15:dlblFieldTable>
                    <c15:dlblFTEntry>
                      <c15:txfldGUID>{EFFEA0E7-CBC4-447B-AE74-EC148A61105A}</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778-409A-AFE1-E56DA7F31B30}"/>
                </c:ext>
                <c:ext xmlns:c15="http://schemas.microsoft.com/office/drawing/2012/chart" uri="{CE6537A1-D6FC-4f65-9D91-7224C49458BB}">
                  <c15:layout/>
                  <c15:dlblFieldTable>
                    <c15:dlblFTEntry>
                      <c15:txfldGUID>{53DF890A-B4FC-4917-8211-BB59762A14EE}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32">
                  <c:v>59.9</c:v>
                </c:pt>
              </c:numCache>
            </c:numRef>
          </c:xVal>
          <c:yVal>
            <c:numRef>
              <c:f>公会計指標分析・財政指標組合せ分析表!$BP$55:$DC$55</c:f>
              <c:numCache>
                <c:formatCode>#,##0.0;"▲ "#,##0.0</c:formatCode>
                <c:ptCount val="40"/>
                <c:pt idx="8">
                  <c:v>37.299999999999997</c:v>
                </c:pt>
                <c:pt idx="16">
                  <c:v>33.1</c:v>
                </c:pt>
                <c:pt idx="32">
                  <c:v>25.3</c:v>
                </c:pt>
              </c:numCache>
            </c:numRef>
          </c:yVal>
          <c:smooth val="0"/>
          <c:extLst xmlns:c16r2="http://schemas.microsoft.com/office/drawing/2015/06/chart">
            <c:ext xmlns:c16="http://schemas.microsoft.com/office/drawing/2014/chart" uri="{C3380CC4-5D6E-409C-BE32-E72D297353CC}">
              <c16:uniqueId val="{00000013-5778-409A-AFE1-E56DA7F31B30}"/>
            </c:ext>
          </c:extLst>
        </c:ser>
        <c:dLbls>
          <c:showLegendKey val="0"/>
          <c:showVal val="1"/>
          <c:showCatName val="0"/>
          <c:showSerName val="0"/>
          <c:showPercent val="0"/>
          <c:showBubbleSize val="0"/>
        </c:dLbls>
        <c:axId val="432557216"/>
        <c:axId val="432558784"/>
      </c:scatterChart>
      <c:valAx>
        <c:axId val="432557216"/>
        <c:scaling>
          <c:orientation val="minMax"/>
          <c:max val="60.30000000000000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558784"/>
        <c:crosses val="autoZero"/>
        <c:crossBetween val="midCat"/>
      </c:valAx>
      <c:valAx>
        <c:axId val="432558784"/>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557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75E-495F-B404-65CA5915AA85}"/>
                </c:ext>
                <c:ext xmlns:c15="http://schemas.microsoft.com/office/drawing/2012/chart" uri="{CE6537A1-D6FC-4f65-9D91-7224C49458BB}">
                  <c15:dlblFieldTable>
                    <c15:dlblFTEntry>
                      <c15:txfldGUID>{D71AB7F6-2FCA-4AFD-AEC5-3EDA02A5904B}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75E-495F-B404-65CA5915AA85}"/>
                </c:ext>
                <c:ext xmlns:c15="http://schemas.microsoft.com/office/drawing/2012/chart" uri="{CE6537A1-D6FC-4f65-9D91-7224C49458BB}">
                  <c15:dlblFieldTable>
                    <c15:dlblFTEntry>
                      <c15:txfldGUID>{E4AEFF69-A421-4182-ADD1-721EFF9E2EFB}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75E-495F-B404-65CA5915AA85}"/>
                </c:ext>
                <c:ext xmlns:c15="http://schemas.microsoft.com/office/drawing/2012/chart" uri="{CE6537A1-D6FC-4f65-9D91-7224C49458BB}">
                  <c15:dlblFieldTable>
                    <c15:dlblFTEntry>
                      <c15:txfldGUID>{D4D2B1DC-9E6B-42D6-A0BB-9ACC27BECC87}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75E-495F-B404-65CA5915AA85}"/>
                </c:ext>
                <c:ext xmlns:c15="http://schemas.microsoft.com/office/drawing/2012/chart" uri="{CE6537A1-D6FC-4f65-9D91-7224C49458BB}">
                  <c15:dlblFieldTable>
                    <c15:dlblFTEntry>
                      <c15:txfldGUID>{FEEA2E0F-30F7-4BED-BB73-B93B3C9AAB07}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75E-495F-B404-65CA5915AA85}"/>
                </c:ext>
                <c:ext xmlns:c15="http://schemas.microsoft.com/office/drawing/2012/chart" uri="{CE6537A1-D6FC-4f65-9D91-7224C49458BB}">
                  <c15:dlblFieldTable>
                    <c15:dlblFTEntry>
                      <c15:txfldGUID>{12C1C887-54A9-4598-A9D1-249756DE2A76}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75E-495F-B404-65CA5915AA85}"/>
                </c:ext>
                <c:ext xmlns:c15="http://schemas.microsoft.com/office/drawing/2012/chart" uri="{CE6537A1-D6FC-4f65-9D91-7224C49458BB}">
                  <c15:dlblFieldTable>
                    <c15:dlblFTEntry>
                      <c15:txfldGUID>{B83C1BE1-C0C7-4A8D-A8F3-796405637F77}</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75E-495F-B404-65CA5915AA85}"/>
                </c:ext>
                <c:ext xmlns:c15="http://schemas.microsoft.com/office/drawing/2012/chart" uri="{CE6537A1-D6FC-4f65-9D91-7224C49458BB}">
                  <c15:dlblFieldTable>
                    <c15:dlblFTEntry>
                      <c15:txfldGUID>{94B75F34-A694-4897-A4E0-0ABE7EF1E3FD}</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75E-495F-B404-65CA5915AA85}"/>
                </c:ext>
                <c:ext xmlns:c15="http://schemas.microsoft.com/office/drawing/2012/chart" uri="{CE6537A1-D6FC-4f65-9D91-7224C49458BB}">
                  <c15:dlblFieldTable>
                    <c15:dlblFTEntry>
                      <c15:txfldGUID>{CCC8CD67-8272-4EDC-8ECF-25956E03ADA8}</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75E-495F-B404-65CA5915AA85}"/>
                </c:ext>
                <c:ext xmlns:c15="http://schemas.microsoft.com/office/drawing/2012/chart" uri="{CE6537A1-D6FC-4f65-9D91-7224C49458BB}">
                  <c15:dlblFieldTable>
                    <c15:dlblFTEntry>
                      <c15:txfldGUID>{A685EAE6-A037-42DF-81E6-2A787AEED2BD}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0</c:v>
                </c:pt>
                <c:pt idx="16">
                  <c:v>-0.5</c:v>
                </c:pt>
                <c:pt idx="24">
                  <c:v>0.1</c:v>
                </c:pt>
                <c:pt idx="32">
                  <c:v>0.4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75E-495F-B404-65CA5915AA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75E-495F-B404-65CA5915AA85}"/>
                </c:ext>
                <c:ext xmlns:c15="http://schemas.microsoft.com/office/drawing/2012/chart" uri="{CE6537A1-D6FC-4f65-9D91-7224C49458BB}">
                  <c15:layout/>
                  <c15:dlblFieldTable>
                    <c15:dlblFTEntry>
                      <c15:txfldGUID>{4DC2F86A-5AEA-4ABF-A63D-16BB1276C168}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75E-495F-B404-65CA5915AA85}"/>
                </c:ext>
                <c:ext xmlns:c15="http://schemas.microsoft.com/office/drawing/2012/chart" uri="{CE6537A1-D6FC-4f65-9D91-7224C49458BB}">
                  <c15:dlblFieldTable>
                    <c15:dlblFTEntry>
                      <c15:txfldGUID>{A1BC8057-9F5B-4537-8114-DC65A88CF641}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75E-495F-B404-65CA5915AA85}"/>
                </c:ext>
                <c:ext xmlns:c15="http://schemas.microsoft.com/office/drawing/2012/chart" uri="{CE6537A1-D6FC-4f65-9D91-7224C49458BB}">
                  <c15:dlblFieldTable>
                    <c15:dlblFTEntry>
                      <c15:txfldGUID>{B38FAF30-B479-4D4B-BE26-3C940C67A7F3}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75E-495F-B404-65CA5915AA85}"/>
                </c:ext>
                <c:ext xmlns:c15="http://schemas.microsoft.com/office/drawing/2012/chart" uri="{CE6537A1-D6FC-4f65-9D91-7224C49458BB}">
                  <c15:dlblFieldTable>
                    <c15:dlblFTEntry>
                      <c15:txfldGUID>{3160A39D-CE70-4516-BFD8-5C20F99744EF}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75E-495F-B404-65CA5915AA85}"/>
                </c:ext>
                <c:ext xmlns:c15="http://schemas.microsoft.com/office/drawing/2012/chart" uri="{CE6537A1-D6FC-4f65-9D91-7224C49458BB}">
                  <c15:dlblFieldTable>
                    <c15:dlblFTEntry>
                      <c15:txfldGUID>{6D8F75B7-5EEC-49FC-85D8-044450D4ED51}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75E-495F-B404-65CA5915AA85}"/>
                </c:ext>
                <c:ext xmlns:c15="http://schemas.microsoft.com/office/drawing/2012/chart" uri="{CE6537A1-D6FC-4f65-9D91-7224C49458BB}">
                  <c15:layout/>
                  <c15:dlblFieldTable>
                    <c15:dlblFTEntry>
                      <c15:txfldGUID>{853BD54B-B264-4928-B09F-727609C7C749}</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75E-495F-B404-65CA5915AA85}"/>
                </c:ext>
                <c:ext xmlns:c15="http://schemas.microsoft.com/office/drawing/2012/chart" uri="{CE6537A1-D6FC-4f65-9D91-7224C49458BB}">
                  <c15:layout/>
                  <c15:dlblFieldTable>
                    <c15:dlblFTEntry>
                      <c15:txfldGUID>{AC77C36B-8C55-4330-97A2-1FA601B943E6}</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75E-495F-B404-65CA5915AA85}"/>
                </c:ext>
                <c:ext xmlns:c15="http://schemas.microsoft.com/office/drawing/2012/chart" uri="{CE6537A1-D6FC-4f65-9D91-7224C49458BB}">
                  <c15:layout/>
                  <c15:dlblFieldTable>
                    <c15:dlblFTEntry>
                      <c15:txfldGUID>{F31D306D-A25F-4FB8-87E9-DB286C682523}</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75E-495F-B404-65CA5915AA85}"/>
                </c:ext>
                <c:ext xmlns:c15="http://schemas.microsoft.com/office/drawing/2012/chart" uri="{CE6537A1-D6FC-4f65-9D91-7224C49458BB}">
                  <c15:layout/>
                  <c15:dlblFieldTable>
                    <c15:dlblFTEntry>
                      <c15:txfldGUID>{5D0B2E2E-7F6F-47FA-BE96-4559B048B671}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7.8</c:v>
                </c:pt>
                <c:pt idx="16">
                  <c:v>7.5</c:v>
                </c:pt>
                <c:pt idx="24">
                  <c:v>7.2</c:v>
                </c:pt>
                <c:pt idx="32">
                  <c:v>6.9</c:v>
                </c:pt>
              </c:numCache>
            </c:numRef>
          </c:xVal>
          <c:yVal>
            <c:numRef>
              <c:f>公会計指標分析・財政指標組合せ分析表!$BP$77:$DC$77</c:f>
              <c:numCache>
                <c:formatCode>#,##0.0;"▲ "#,##0.0</c:formatCode>
                <c:ptCount val="40"/>
                <c:pt idx="0">
                  <c:v>44.4</c:v>
                </c:pt>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375E-495F-B404-65CA5915AA85}"/>
            </c:ext>
          </c:extLst>
        </c:ser>
        <c:dLbls>
          <c:showLegendKey val="0"/>
          <c:showVal val="1"/>
          <c:showCatName val="0"/>
          <c:showSerName val="0"/>
          <c:showPercent val="0"/>
          <c:showBubbleSize val="0"/>
        </c:dLbls>
        <c:axId val="432555648"/>
        <c:axId val="432559176"/>
      </c:scatterChart>
      <c:valAx>
        <c:axId val="432555648"/>
        <c:scaling>
          <c:orientation val="minMax"/>
          <c:max val="9.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559176"/>
        <c:crosses val="autoZero"/>
        <c:crossBetween val="midCat"/>
      </c:valAx>
      <c:valAx>
        <c:axId val="432559176"/>
        <c:scaling>
          <c:orientation val="minMax"/>
          <c:max val="48"/>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5556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年度までは、新規の地方債発行額をその年度の償還元金以下にすることで、地方債現在高の減少に努めてきました。しかし平成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以降は、駅前子育て等空間創出事業等の大型事業が増加し、これらの財源として旧合併特例事業債等の地方債を発行しました。令和元年度以降も、文化創造センター大規模改修等の地方債を財源として活用する事業を予定しており、旧合併特例事業債等の交付税算定に有利な起債を有効活用していきます。今後も景気動向や将来世代との負担の平準化を行うという地方債の役割も勘案し、地方債発行額を適切に管理していき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満期一括償還の地方債を発行していないため、そのための減債基金は積み立てを行っていません。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駅前子育て等空間創出事業等の実施に伴う地方債発行額の増加により、地方債残高が増加しました。</a:t>
          </a:r>
        </a:p>
        <a:p>
          <a:r>
            <a:rPr kumimoji="1" lang="ja-JP" altLang="en-US" sz="1400">
              <a:latin typeface="ＭＳ ゴシック" pitchFamily="49" charset="-128"/>
              <a:ea typeface="ＭＳ ゴシック" pitchFamily="49" charset="-128"/>
            </a:rPr>
            <a:t>組合等負担等見込額については、可茂衛生施設利用組合の斎場建設事業にかかる地方債発行に伴い地方債残高が増加したため、増加しました。</a:t>
          </a:r>
        </a:p>
        <a:p>
          <a:r>
            <a:rPr kumimoji="1" lang="ja-JP" altLang="en-US" sz="1400">
              <a:latin typeface="ＭＳ ゴシック" pitchFamily="49" charset="-128"/>
              <a:ea typeface="ＭＳ ゴシック" pitchFamily="49" charset="-128"/>
            </a:rPr>
            <a:t>充当可能基金については、財政調整基金と減債基金の取崩しにより減少しましたが、公共施設整備金やまちづくり振興基金などの基金積立を行い、将来世代への過度な負担が残らないよう努めました。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岐阜県可児市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百万円取崩した一方で、まちづくり振興基金を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百万円（取崩し相殺後）積立てた結果、前年度と比較して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減債基金を取崩すなど、基金全体が大きく減少しましたが、積極的な債券運用に取り組むなど、効率的・効果的な運用に取り組み、人口１人あたりの基金残高は類似団体の平均を上回っ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崩し、さらには文化創造センター大規模改修事業等に公共施設整備基金の取崩しを予定しており、基金全体の減少が進む見込みです。災害などの不測の事態や可児市公共施設等マネジメント基本計画に基づく公共施設の更新など基金対応が必要になりますので、今後も適切な運用等、安定的・効果的な財政運営に努め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・まちづくり振興基金：まちづくり及び地域の活性化を図るための資金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・久々利地内ため池管理基金：久々利地内のため池及びその関連施設を維持管理する資金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・地域福祉基金：地域福祉の増進に資する各種民間活動の振興を図るための資金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・公共施設整備基金については、元金及び利子の積立てにより、前年度と比較して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・まちづくり振興基金は取崩しを行いましたが、元金及び利子の積立てにより、前年度と比較して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・久々利地内ため池管理基金及び地域福祉基金については、利子を積み立てた結果、前年度と比較して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区センターをはじめとした公共施設の老朽化に対応するため、公共施設整備基金の適正管理を行います。また合併特例事業債を活用したまちづくり振興基金の適切な運用等、安定的・効果的な財政運営を行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利子のみの積立てと財政調整のための取崩しを行ったため、前年度と比較して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不足の事態に対応するため、今後も財政調整基金の適正管理を行います。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利子のみの積立てと財政調整のための取崩しを行ったため、前年度と比較して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市債の償還及び市債の適正な管理に必要な資金に充てるため、今後も利子の積立て等により、適正管理を行います。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102,175
94,815
87.57
33,084,573
29,818,613
1,237,753
19,025,336
21,826,300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人口急増が始まった昭和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年代初頭から公共施設を集中的に建設しており、減価償却が進んでいますが、有形固定資産減価償却率は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を下回っています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３月に策定した公共施設マネジメント基本計画において、公共施設の利用制限の見直し等により稼働率を上げることや民間活力導入を検討すること、公共施設整備基金の積立により財源を確保すること、施設の長寿命化や人口減少に応じた施設規模の縮小・複合・集約廃止の検討をすることとしていま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4" name="直線コネクタ 73"/>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5"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6" name="直線コネクタ 75"/>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7"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8" name="直線コネクタ 77"/>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9"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0" name="フローチャート: 判断 79"/>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1" name="フローチャート: 判断 80"/>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2" name="フローチャート: 判断 81"/>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3" name="フローチャート: 判断 82"/>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54338</xdr:rowOff>
    </xdr:from>
    <xdr:to>
      <xdr:col>23</xdr:col>
      <xdr:colOff>136525</xdr:colOff>
      <xdr:row>30</xdr:row>
      <xdr:rowOff>155938</xdr:rowOff>
    </xdr:to>
    <xdr:sp macro="" textlink="">
      <xdr:nvSpPr>
        <xdr:cNvPr id="89" name="楕円 88"/>
        <xdr:cNvSpPr/>
      </xdr:nvSpPr>
      <xdr:spPr>
        <a:xfrm>
          <a:off x="47117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32765</xdr:rowOff>
    </xdr:from>
    <xdr:ext cx="405111" cy="259045"/>
    <xdr:sp macro="" textlink="">
      <xdr:nvSpPr>
        <xdr:cNvPr id="90" name="有形固定資産減価償却率該当値テキスト"/>
        <xdr:cNvSpPr txBox="1"/>
      </xdr:nvSpPr>
      <xdr:spPr>
        <a:xfrm>
          <a:off x="4813300" y="59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112939</xdr:rowOff>
    </xdr:from>
    <xdr:to>
      <xdr:col>15</xdr:col>
      <xdr:colOff>187325</xdr:colOff>
      <xdr:row>31</xdr:row>
      <xdr:rowOff>43089</xdr:rowOff>
    </xdr:to>
    <xdr:sp macro="" textlink="">
      <xdr:nvSpPr>
        <xdr:cNvPr id="91" name="楕円 90"/>
        <xdr:cNvSpPr/>
      </xdr:nvSpPr>
      <xdr:spPr>
        <a:xfrm>
          <a:off x="3238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69759</xdr:rowOff>
    </xdr:from>
    <xdr:to>
      <xdr:col>11</xdr:col>
      <xdr:colOff>187325</xdr:colOff>
      <xdr:row>30</xdr:row>
      <xdr:rowOff>171359</xdr:rowOff>
    </xdr:to>
    <xdr:sp macro="" textlink="">
      <xdr:nvSpPr>
        <xdr:cNvPr id="92" name="楕円 91"/>
        <xdr:cNvSpPr/>
      </xdr:nvSpPr>
      <xdr:spPr>
        <a:xfrm>
          <a:off x="2476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120559</xdr:rowOff>
    </xdr:from>
    <xdr:to>
      <xdr:col>15</xdr:col>
      <xdr:colOff>136525</xdr:colOff>
      <xdr:row>30</xdr:row>
      <xdr:rowOff>163739</xdr:rowOff>
    </xdr:to>
    <xdr:cxnSp macro="">
      <xdr:nvCxnSpPr>
        <xdr:cNvPr id="93" name="直線コネクタ 92"/>
        <xdr:cNvCxnSpPr/>
      </xdr:nvCxnSpPr>
      <xdr:spPr>
        <a:xfrm>
          <a:off x="2527300" y="603558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4"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5" name="n_2ave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6"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34216</xdr:rowOff>
    </xdr:from>
    <xdr:ext cx="405111" cy="259045"/>
    <xdr:sp macro="" textlink="">
      <xdr:nvSpPr>
        <xdr:cNvPr id="97" name="n_2mainValue有形固定資産減価償却率"/>
        <xdr:cNvSpPr txBox="1"/>
      </xdr:nvSpPr>
      <xdr:spPr>
        <a:xfrm>
          <a:off x="3086744" y="61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162486</xdr:rowOff>
    </xdr:from>
    <xdr:ext cx="405111" cy="259045"/>
    <xdr:sp macro="" textlink="">
      <xdr:nvSpPr>
        <xdr:cNvPr id="98" name="n_3mainValue有形固定資産減価償却率"/>
        <xdr:cNvSpPr txBox="1"/>
      </xdr:nvSpPr>
      <xdr:spPr>
        <a:xfrm>
          <a:off x="2324744" y="607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は、類似団体を下回っており、主な要因としては、平成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年度まで地方債の新規発行額を元金償還額以内に制限し、地方債残高を抑制してきたことが考えられます。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5" name="テキスト ボックス 11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7" name="直線コネクタ 126"/>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8"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9" name="直線コネクタ 12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30"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31" name="直線コネクタ 130"/>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32"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3" name="フローチャート: 判断 132"/>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4" name="フローチャート: 判断 133"/>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7874</xdr:rowOff>
    </xdr:from>
    <xdr:to>
      <xdr:col>76</xdr:col>
      <xdr:colOff>73025</xdr:colOff>
      <xdr:row>33</xdr:row>
      <xdr:rowOff>109474</xdr:rowOff>
    </xdr:to>
    <xdr:sp macro="" textlink="">
      <xdr:nvSpPr>
        <xdr:cNvPr id="140" name="楕円 139"/>
        <xdr:cNvSpPr/>
      </xdr:nvSpPr>
      <xdr:spPr>
        <a:xfrm>
          <a:off x="14744700" y="64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157751</xdr:rowOff>
    </xdr:from>
    <xdr:ext cx="469744" cy="259045"/>
    <xdr:sp macro="" textlink="">
      <xdr:nvSpPr>
        <xdr:cNvPr id="141" name="債務償還比率該当値テキスト"/>
        <xdr:cNvSpPr txBox="1"/>
      </xdr:nvSpPr>
      <xdr:spPr>
        <a:xfrm>
          <a:off x="14846300" y="641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13871</xdr:rowOff>
    </xdr:from>
    <xdr:to>
      <xdr:col>72</xdr:col>
      <xdr:colOff>123825</xdr:colOff>
      <xdr:row>33</xdr:row>
      <xdr:rowOff>115471</xdr:rowOff>
    </xdr:to>
    <xdr:sp macro="" textlink="">
      <xdr:nvSpPr>
        <xdr:cNvPr id="142" name="楕円 141"/>
        <xdr:cNvSpPr/>
      </xdr:nvSpPr>
      <xdr:spPr>
        <a:xfrm>
          <a:off x="14033500" y="64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58674</xdr:rowOff>
    </xdr:from>
    <xdr:to>
      <xdr:col>76</xdr:col>
      <xdr:colOff>22225</xdr:colOff>
      <xdr:row>33</xdr:row>
      <xdr:rowOff>64671</xdr:rowOff>
    </xdr:to>
    <xdr:cxnSp macro="">
      <xdr:nvCxnSpPr>
        <xdr:cNvPr id="143" name="直線コネクタ 142"/>
        <xdr:cNvCxnSpPr/>
      </xdr:nvCxnSpPr>
      <xdr:spPr>
        <a:xfrm flipV="1">
          <a:off x="14084300" y="6488049"/>
          <a:ext cx="7112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4"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106598</xdr:rowOff>
    </xdr:from>
    <xdr:ext cx="469744" cy="259045"/>
    <xdr:sp macro="" textlink="">
      <xdr:nvSpPr>
        <xdr:cNvPr id="145" name="n_1mainValue債務償還比率"/>
        <xdr:cNvSpPr txBox="1"/>
      </xdr:nvSpPr>
      <xdr:spPr>
        <a:xfrm>
          <a:off x="13836727" y="653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102,175
94,815
87.57
33,084,573
29,818,613
1,237,753
19,025,336
21,826,300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12065</xdr:rowOff>
    </xdr:from>
    <xdr:to>
      <xdr:col>24</xdr:col>
      <xdr:colOff>114300</xdr:colOff>
      <xdr:row>38</xdr:row>
      <xdr:rowOff>113665</xdr:rowOff>
    </xdr:to>
    <xdr:sp macro="" textlink="">
      <xdr:nvSpPr>
        <xdr:cNvPr id="71" name="楕円 70"/>
        <xdr:cNvSpPr/>
      </xdr:nvSpPr>
      <xdr:spPr>
        <a:xfrm>
          <a:off x="45847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161942</xdr:rowOff>
    </xdr:from>
    <xdr:ext cx="405111" cy="259045"/>
    <xdr:sp macro="" textlink="">
      <xdr:nvSpPr>
        <xdr:cNvPr id="72" name="【道路】&#10;有形固定資産減価償却率該当値テキスト"/>
        <xdr:cNvSpPr txBox="1"/>
      </xdr:nvSpPr>
      <xdr:spPr>
        <a:xfrm>
          <a:off x="4673600"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59690</xdr:rowOff>
    </xdr:from>
    <xdr:to>
      <xdr:col>15</xdr:col>
      <xdr:colOff>101600</xdr:colOff>
      <xdr:row>38</xdr:row>
      <xdr:rowOff>161290</xdr:rowOff>
    </xdr:to>
    <xdr:sp macro="" textlink="">
      <xdr:nvSpPr>
        <xdr:cNvPr id="73" name="楕円 72"/>
        <xdr:cNvSpPr/>
      </xdr:nvSpPr>
      <xdr:spPr>
        <a:xfrm>
          <a:off x="2857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135890</xdr:rowOff>
    </xdr:from>
    <xdr:to>
      <xdr:col>10</xdr:col>
      <xdr:colOff>165100</xdr:colOff>
      <xdr:row>38</xdr:row>
      <xdr:rowOff>66040</xdr:rowOff>
    </xdr:to>
    <xdr:sp macro="" textlink="">
      <xdr:nvSpPr>
        <xdr:cNvPr id="74" name="楕円 73"/>
        <xdr:cNvSpPr/>
      </xdr:nvSpPr>
      <xdr:spPr>
        <a:xfrm>
          <a:off x="1968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15240</xdr:rowOff>
    </xdr:from>
    <xdr:to>
      <xdr:col>15</xdr:col>
      <xdr:colOff>50800</xdr:colOff>
      <xdr:row>38</xdr:row>
      <xdr:rowOff>110490</xdr:rowOff>
    </xdr:to>
    <xdr:cxnSp macro="">
      <xdr:nvCxnSpPr>
        <xdr:cNvPr id="75" name="直線コネクタ 74"/>
        <xdr:cNvCxnSpPr/>
      </xdr:nvCxnSpPr>
      <xdr:spPr>
        <a:xfrm>
          <a:off x="2019300" y="653034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6"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7"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78" name="n_3aveValue【道路】&#10;有形固定資産減価償却率"/>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152417</xdr:rowOff>
    </xdr:from>
    <xdr:ext cx="405111" cy="259045"/>
    <xdr:sp macro="" textlink="">
      <xdr:nvSpPr>
        <xdr:cNvPr id="79" name="n_2mainValue【道路】&#10;有形固定資産減価償却率"/>
        <xdr:cNvSpPr txBox="1"/>
      </xdr:nvSpPr>
      <xdr:spPr>
        <a:xfrm>
          <a:off x="2705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82567</xdr:rowOff>
    </xdr:from>
    <xdr:ext cx="405111" cy="259045"/>
    <xdr:sp macro="" textlink="">
      <xdr:nvSpPr>
        <xdr:cNvPr id="80" name="n_3mainValue【道路】&#10;有形固定資産減価償却率"/>
        <xdr:cNvSpPr txBox="1"/>
      </xdr:nvSpPr>
      <xdr:spPr>
        <a:xfrm>
          <a:off x="1816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4" name="テキスト ボックス 9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0" name="テキスト ボックス 9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4" name="直線コネクタ 103"/>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5"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6" name="直線コネクタ 105"/>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7"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8" name="直線コネクタ 107"/>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09"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0" name="フローチャート: 判断 109"/>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1" name="フローチャート: 判断 110"/>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2" name="フローチャート: 判断 111"/>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3" name="フローチャート: 判断 112"/>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28239</xdr:rowOff>
    </xdr:from>
    <xdr:to>
      <xdr:col>55</xdr:col>
      <xdr:colOff>50800</xdr:colOff>
      <xdr:row>41</xdr:row>
      <xdr:rowOff>129839</xdr:rowOff>
    </xdr:to>
    <xdr:sp macro="" textlink="">
      <xdr:nvSpPr>
        <xdr:cNvPr id="119" name="楕円 118"/>
        <xdr:cNvSpPr/>
      </xdr:nvSpPr>
      <xdr:spPr>
        <a:xfrm>
          <a:off x="10426700" y="70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114616</xdr:rowOff>
    </xdr:from>
    <xdr:ext cx="469744" cy="259045"/>
    <xdr:sp macro="" textlink="">
      <xdr:nvSpPr>
        <xdr:cNvPr id="120" name="【道路】&#10;一人当たり延長該当値テキスト"/>
        <xdr:cNvSpPr txBox="1"/>
      </xdr:nvSpPr>
      <xdr:spPr>
        <a:xfrm>
          <a:off x="10515600" y="697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27439</xdr:rowOff>
    </xdr:from>
    <xdr:to>
      <xdr:col>46</xdr:col>
      <xdr:colOff>38100</xdr:colOff>
      <xdr:row>41</xdr:row>
      <xdr:rowOff>129039</xdr:rowOff>
    </xdr:to>
    <xdr:sp macro="" textlink="">
      <xdr:nvSpPr>
        <xdr:cNvPr id="121" name="楕円 120"/>
        <xdr:cNvSpPr/>
      </xdr:nvSpPr>
      <xdr:spPr>
        <a:xfrm>
          <a:off x="8699500" y="70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28715</xdr:rowOff>
    </xdr:from>
    <xdr:to>
      <xdr:col>41</xdr:col>
      <xdr:colOff>101600</xdr:colOff>
      <xdr:row>41</xdr:row>
      <xdr:rowOff>130315</xdr:rowOff>
    </xdr:to>
    <xdr:sp macro="" textlink="">
      <xdr:nvSpPr>
        <xdr:cNvPr id="122" name="楕円 121"/>
        <xdr:cNvSpPr/>
      </xdr:nvSpPr>
      <xdr:spPr>
        <a:xfrm>
          <a:off x="7810500" y="70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78239</xdr:rowOff>
    </xdr:from>
    <xdr:to>
      <xdr:col>45</xdr:col>
      <xdr:colOff>177800</xdr:colOff>
      <xdr:row>41</xdr:row>
      <xdr:rowOff>79515</xdr:rowOff>
    </xdr:to>
    <xdr:cxnSp macro="">
      <xdr:nvCxnSpPr>
        <xdr:cNvPr id="123" name="直線コネクタ 122"/>
        <xdr:cNvCxnSpPr/>
      </xdr:nvCxnSpPr>
      <xdr:spPr>
        <a:xfrm flipV="1">
          <a:off x="7861300" y="7107689"/>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4"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5"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6"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120166</xdr:rowOff>
    </xdr:from>
    <xdr:ext cx="469744" cy="259045"/>
    <xdr:sp macro="" textlink="">
      <xdr:nvSpPr>
        <xdr:cNvPr id="127" name="n_2mainValue【道路】&#10;一人当たり延長"/>
        <xdr:cNvSpPr txBox="1"/>
      </xdr:nvSpPr>
      <xdr:spPr>
        <a:xfrm>
          <a:off x="8515427" y="714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121442</xdr:rowOff>
    </xdr:from>
    <xdr:ext cx="469744" cy="259045"/>
    <xdr:sp macro="" textlink="">
      <xdr:nvSpPr>
        <xdr:cNvPr id="128" name="n_3mainValue【道路】&#10;一人当たり延長"/>
        <xdr:cNvSpPr txBox="1"/>
      </xdr:nvSpPr>
      <xdr:spPr>
        <a:xfrm>
          <a:off x="7626427" y="715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3" name="直線コネクタ 152"/>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4"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5" name="直線コネクタ 154"/>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6"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7" name="直線コネクタ 156"/>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58"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9" name="フローチャート: 判断 158"/>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0" name="フローチャート: 判断 159"/>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1" name="フローチャート: 判断 160"/>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2" name="フローチャート: 判断 161"/>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76835</xdr:rowOff>
    </xdr:from>
    <xdr:to>
      <xdr:col>24</xdr:col>
      <xdr:colOff>114300</xdr:colOff>
      <xdr:row>61</xdr:row>
      <xdr:rowOff>6985</xdr:rowOff>
    </xdr:to>
    <xdr:sp macro="" textlink="">
      <xdr:nvSpPr>
        <xdr:cNvPr id="168" name="楕円 167"/>
        <xdr:cNvSpPr/>
      </xdr:nvSpPr>
      <xdr:spPr>
        <a:xfrm>
          <a:off x="45847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55262</xdr:rowOff>
    </xdr:from>
    <xdr:ext cx="405111" cy="259045"/>
    <xdr:sp macro="" textlink="">
      <xdr:nvSpPr>
        <xdr:cNvPr id="169" name="【橋りょう・トンネル】&#10;有形固定資産減価償却率該当値テキスト"/>
        <xdr:cNvSpPr txBox="1"/>
      </xdr:nvSpPr>
      <xdr:spPr>
        <a:xfrm>
          <a:off x="4673600"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128270</xdr:rowOff>
    </xdr:from>
    <xdr:to>
      <xdr:col>15</xdr:col>
      <xdr:colOff>101600</xdr:colOff>
      <xdr:row>61</xdr:row>
      <xdr:rowOff>58420</xdr:rowOff>
    </xdr:to>
    <xdr:sp macro="" textlink="">
      <xdr:nvSpPr>
        <xdr:cNvPr id="170" name="楕円 169"/>
        <xdr:cNvSpPr/>
      </xdr:nvSpPr>
      <xdr:spPr>
        <a:xfrm>
          <a:off x="2857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162560</xdr:rowOff>
    </xdr:from>
    <xdr:to>
      <xdr:col>10</xdr:col>
      <xdr:colOff>165100</xdr:colOff>
      <xdr:row>61</xdr:row>
      <xdr:rowOff>92710</xdr:rowOff>
    </xdr:to>
    <xdr:sp macro="" textlink="">
      <xdr:nvSpPr>
        <xdr:cNvPr id="171" name="楕円 170"/>
        <xdr:cNvSpPr/>
      </xdr:nvSpPr>
      <xdr:spPr>
        <a:xfrm>
          <a:off x="1968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7620</xdr:rowOff>
    </xdr:from>
    <xdr:to>
      <xdr:col>15</xdr:col>
      <xdr:colOff>50800</xdr:colOff>
      <xdr:row>61</xdr:row>
      <xdr:rowOff>41910</xdr:rowOff>
    </xdr:to>
    <xdr:cxnSp macro="">
      <xdr:nvCxnSpPr>
        <xdr:cNvPr id="172" name="直線コネクタ 171"/>
        <xdr:cNvCxnSpPr/>
      </xdr:nvCxnSpPr>
      <xdr:spPr>
        <a:xfrm flipV="1">
          <a:off x="2019300" y="104660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73"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74"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5"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49547</xdr:rowOff>
    </xdr:from>
    <xdr:ext cx="405111" cy="259045"/>
    <xdr:sp macro="" textlink="">
      <xdr:nvSpPr>
        <xdr:cNvPr id="176" name="n_2mainValue【橋りょう・トンネル】&#10;有形固定資産減価償却率"/>
        <xdr:cNvSpPr txBox="1"/>
      </xdr:nvSpPr>
      <xdr:spPr>
        <a:xfrm>
          <a:off x="2705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83837</xdr:rowOff>
    </xdr:from>
    <xdr:ext cx="405111" cy="259045"/>
    <xdr:sp macro="" textlink="">
      <xdr:nvSpPr>
        <xdr:cNvPr id="177" name="n_3mainValue【橋りょう・トンネル】&#10;有形固定資産減価償却率"/>
        <xdr:cNvSpPr txBox="1"/>
      </xdr:nvSpPr>
      <xdr:spPr>
        <a:xfrm>
          <a:off x="1816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199" name="直線コネクタ 198"/>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0"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1" name="直線コネクタ 200"/>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2"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3" name="直線コネクタ 202"/>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04"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5" name="フローチャート: 判断 204"/>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6" name="フローチャート: 判断 205"/>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07" name="フローチャート: 判断 206"/>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08" name="フローチャート: 判断 207"/>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107876</xdr:rowOff>
    </xdr:from>
    <xdr:to>
      <xdr:col>55</xdr:col>
      <xdr:colOff>50800</xdr:colOff>
      <xdr:row>63</xdr:row>
      <xdr:rowOff>38026</xdr:rowOff>
    </xdr:to>
    <xdr:sp macro="" textlink="">
      <xdr:nvSpPr>
        <xdr:cNvPr id="214" name="楕円 213"/>
        <xdr:cNvSpPr/>
      </xdr:nvSpPr>
      <xdr:spPr>
        <a:xfrm>
          <a:off x="10426700" y="107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86303</xdr:rowOff>
    </xdr:from>
    <xdr:ext cx="534377" cy="259045"/>
    <xdr:sp macro="" textlink="">
      <xdr:nvSpPr>
        <xdr:cNvPr id="215" name="【橋りょう・トンネル】&#10;一人当たり有形固定資産（償却資産）額該当値テキスト"/>
        <xdr:cNvSpPr txBox="1"/>
      </xdr:nvSpPr>
      <xdr:spPr>
        <a:xfrm>
          <a:off x="10515600" y="107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109234</xdr:rowOff>
    </xdr:from>
    <xdr:to>
      <xdr:col>46</xdr:col>
      <xdr:colOff>38100</xdr:colOff>
      <xdr:row>63</xdr:row>
      <xdr:rowOff>39384</xdr:rowOff>
    </xdr:to>
    <xdr:sp macro="" textlink="">
      <xdr:nvSpPr>
        <xdr:cNvPr id="216" name="楕円 215"/>
        <xdr:cNvSpPr/>
      </xdr:nvSpPr>
      <xdr:spPr>
        <a:xfrm>
          <a:off x="8699500" y="1073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111478</xdr:rowOff>
    </xdr:from>
    <xdr:to>
      <xdr:col>41</xdr:col>
      <xdr:colOff>101600</xdr:colOff>
      <xdr:row>63</xdr:row>
      <xdr:rowOff>41628</xdr:rowOff>
    </xdr:to>
    <xdr:sp macro="" textlink="">
      <xdr:nvSpPr>
        <xdr:cNvPr id="217" name="楕円 216"/>
        <xdr:cNvSpPr/>
      </xdr:nvSpPr>
      <xdr:spPr>
        <a:xfrm>
          <a:off x="7810500" y="1074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160034</xdr:rowOff>
    </xdr:from>
    <xdr:to>
      <xdr:col>45</xdr:col>
      <xdr:colOff>177800</xdr:colOff>
      <xdr:row>62</xdr:row>
      <xdr:rowOff>162278</xdr:rowOff>
    </xdr:to>
    <xdr:cxnSp macro="">
      <xdr:nvCxnSpPr>
        <xdr:cNvPr id="218" name="直線コネクタ 217"/>
        <xdr:cNvCxnSpPr/>
      </xdr:nvCxnSpPr>
      <xdr:spPr>
        <a:xfrm flipV="1">
          <a:off x="7861300" y="10789934"/>
          <a:ext cx="889000" cy="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19"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0"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1"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30511</xdr:rowOff>
    </xdr:from>
    <xdr:ext cx="534377" cy="259045"/>
    <xdr:sp macro="" textlink="">
      <xdr:nvSpPr>
        <xdr:cNvPr id="222" name="n_2mainValue【橋りょう・トンネル】&#10;一人当たり有形固定資産（償却資産）額"/>
        <xdr:cNvSpPr txBox="1"/>
      </xdr:nvSpPr>
      <xdr:spPr>
        <a:xfrm>
          <a:off x="8483111" y="1083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32755</xdr:rowOff>
    </xdr:from>
    <xdr:ext cx="534377" cy="259045"/>
    <xdr:sp macro="" textlink="">
      <xdr:nvSpPr>
        <xdr:cNvPr id="223" name="n_3mainValue【橋りょう・トンネル】&#10;一人当たり有形固定資産（償却資産）額"/>
        <xdr:cNvSpPr txBox="1"/>
      </xdr:nvSpPr>
      <xdr:spPr>
        <a:xfrm>
          <a:off x="7594111" y="1083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49" name="直線コネクタ 248"/>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0"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1" name="直線コネクタ 250"/>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2"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3" name="直線コネクタ 252"/>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54"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5" name="フローチャート: 判断 254"/>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56" name="フローチャート: 判断 255"/>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57" name="フローチャート: 判断 256"/>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58" name="フローチャート: 判断 257"/>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16692</xdr:rowOff>
    </xdr:from>
    <xdr:to>
      <xdr:col>24</xdr:col>
      <xdr:colOff>114300</xdr:colOff>
      <xdr:row>81</xdr:row>
      <xdr:rowOff>118292</xdr:rowOff>
    </xdr:to>
    <xdr:sp macro="" textlink="">
      <xdr:nvSpPr>
        <xdr:cNvPr id="264" name="楕円 263"/>
        <xdr:cNvSpPr/>
      </xdr:nvSpPr>
      <xdr:spPr>
        <a:xfrm>
          <a:off x="45847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166569</xdr:rowOff>
    </xdr:from>
    <xdr:ext cx="405111" cy="259045"/>
    <xdr:sp macro="" textlink="">
      <xdr:nvSpPr>
        <xdr:cNvPr id="265" name="【公営住宅】&#10;有形固定資産減価償却率該当値テキスト"/>
        <xdr:cNvSpPr txBox="1"/>
      </xdr:nvSpPr>
      <xdr:spPr>
        <a:xfrm>
          <a:off x="4673600" y="138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64044</xdr:rowOff>
    </xdr:from>
    <xdr:to>
      <xdr:col>15</xdr:col>
      <xdr:colOff>101600</xdr:colOff>
      <xdr:row>81</xdr:row>
      <xdr:rowOff>165644</xdr:rowOff>
    </xdr:to>
    <xdr:sp macro="" textlink="">
      <xdr:nvSpPr>
        <xdr:cNvPr id="266" name="楕円 265"/>
        <xdr:cNvSpPr/>
      </xdr:nvSpPr>
      <xdr:spPr>
        <a:xfrm>
          <a:off x="2857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121194</xdr:rowOff>
    </xdr:from>
    <xdr:to>
      <xdr:col>10</xdr:col>
      <xdr:colOff>165100</xdr:colOff>
      <xdr:row>82</xdr:row>
      <xdr:rowOff>51344</xdr:rowOff>
    </xdr:to>
    <xdr:sp macro="" textlink="">
      <xdr:nvSpPr>
        <xdr:cNvPr id="267" name="楕円 266"/>
        <xdr:cNvSpPr/>
      </xdr:nvSpPr>
      <xdr:spPr>
        <a:xfrm>
          <a:off x="1968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114844</xdr:rowOff>
    </xdr:from>
    <xdr:to>
      <xdr:col>15</xdr:col>
      <xdr:colOff>50800</xdr:colOff>
      <xdr:row>82</xdr:row>
      <xdr:rowOff>544</xdr:rowOff>
    </xdr:to>
    <xdr:cxnSp macro="">
      <xdr:nvCxnSpPr>
        <xdr:cNvPr id="268" name="直線コネクタ 267"/>
        <xdr:cNvCxnSpPr/>
      </xdr:nvCxnSpPr>
      <xdr:spPr>
        <a:xfrm flipV="1">
          <a:off x="2019300" y="1400229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69"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70"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1"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156771</xdr:rowOff>
    </xdr:from>
    <xdr:ext cx="405111" cy="259045"/>
    <xdr:sp macro="" textlink="">
      <xdr:nvSpPr>
        <xdr:cNvPr id="272" name="n_2mainValue【公営住宅】&#10;有形固定資産減価償却率"/>
        <xdr:cNvSpPr txBox="1"/>
      </xdr:nvSpPr>
      <xdr:spPr>
        <a:xfrm>
          <a:off x="27057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42471</xdr:rowOff>
    </xdr:from>
    <xdr:ext cx="405111" cy="259045"/>
    <xdr:sp macro="" textlink="">
      <xdr:nvSpPr>
        <xdr:cNvPr id="273" name="n_3mainValue【公営住宅】&#10;有形固定資産減価償却率"/>
        <xdr:cNvSpPr txBox="1"/>
      </xdr:nvSpPr>
      <xdr:spPr>
        <a:xfrm>
          <a:off x="1816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4" name="直線コネクタ 28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5" name="テキスト ボックス 28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6" name="直線コネクタ 28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7" name="テキスト ボックス 28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8" name="直線コネクタ 28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9" name="テキスト ボックス 28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0" name="直線コネクタ 28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1" name="テキスト ボックス 29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2" name="直線コネクタ 29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3" name="テキスト ボックス 29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297" name="直線コネクタ 29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9" name="直線コネクタ 29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1" name="直線コネクタ 30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02"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3" name="フローチャート: 判断 30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4" name="フローチャート: 判断 30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05" name="フローチャート: 判断 30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06" name="フローチャート: 判断 30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97028</xdr:rowOff>
    </xdr:from>
    <xdr:to>
      <xdr:col>55</xdr:col>
      <xdr:colOff>50800</xdr:colOff>
      <xdr:row>86</xdr:row>
      <xdr:rowOff>27178</xdr:rowOff>
    </xdr:to>
    <xdr:sp macro="" textlink="">
      <xdr:nvSpPr>
        <xdr:cNvPr id="312" name="楕円 311"/>
        <xdr:cNvSpPr/>
      </xdr:nvSpPr>
      <xdr:spPr>
        <a:xfrm>
          <a:off x="104267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75455</xdr:rowOff>
    </xdr:from>
    <xdr:ext cx="469744" cy="259045"/>
    <xdr:sp macro="" textlink="">
      <xdr:nvSpPr>
        <xdr:cNvPr id="313" name="【公営住宅】&#10;一人当たり面積該当値テキスト"/>
        <xdr:cNvSpPr txBox="1"/>
      </xdr:nvSpPr>
      <xdr:spPr>
        <a:xfrm>
          <a:off x="10515600"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93980</xdr:rowOff>
    </xdr:from>
    <xdr:to>
      <xdr:col>46</xdr:col>
      <xdr:colOff>38100</xdr:colOff>
      <xdr:row>86</xdr:row>
      <xdr:rowOff>24130</xdr:rowOff>
    </xdr:to>
    <xdr:sp macro="" textlink="">
      <xdr:nvSpPr>
        <xdr:cNvPr id="314" name="楕円 313"/>
        <xdr:cNvSpPr/>
      </xdr:nvSpPr>
      <xdr:spPr>
        <a:xfrm>
          <a:off x="8699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93980</xdr:rowOff>
    </xdr:from>
    <xdr:to>
      <xdr:col>41</xdr:col>
      <xdr:colOff>101600</xdr:colOff>
      <xdr:row>86</xdr:row>
      <xdr:rowOff>24130</xdr:rowOff>
    </xdr:to>
    <xdr:sp macro="" textlink="">
      <xdr:nvSpPr>
        <xdr:cNvPr id="315" name="楕円 314"/>
        <xdr:cNvSpPr/>
      </xdr:nvSpPr>
      <xdr:spPr>
        <a:xfrm>
          <a:off x="7810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144780</xdr:rowOff>
    </xdr:from>
    <xdr:to>
      <xdr:col>45</xdr:col>
      <xdr:colOff>177800</xdr:colOff>
      <xdr:row>85</xdr:row>
      <xdr:rowOff>144780</xdr:rowOff>
    </xdr:to>
    <xdr:cxnSp macro="">
      <xdr:nvCxnSpPr>
        <xdr:cNvPr id="316" name="直線コネクタ 315"/>
        <xdr:cNvCxnSpPr/>
      </xdr:nvCxnSpPr>
      <xdr:spPr>
        <a:xfrm>
          <a:off x="7861300" y="1471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17"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18"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19"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15257</xdr:rowOff>
    </xdr:from>
    <xdr:ext cx="469744" cy="259045"/>
    <xdr:sp macro="" textlink="">
      <xdr:nvSpPr>
        <xdr:cNvPr id="320" name="n_2mainValue【公営住宅】&#10;一人当たり面積"/>
        <xdr:cNvSpPr txBox="1"/>
      </xdr:nvSpPr>
      <xdr:spPr>
        <a:xfrm>
          <a:off x="8515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15257</xdr:rowOff>
    </xdr:from>
    <xdr:ext cx="469744" cy="259045"/>
    <xdr:sp macro="" textlink="">
      <xdr:nvSpPr>
        <xdr:cNvPr id="321" name="n_3mainValue【公営住宅】&#10;一人当たり面積"/>
        <xdr:cNvSpPr txBox="1"/>
      </xdr:nvSpPr>
      <xdr:spPr>
        <a:xfrm>
          <a:off x="7626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8" name="テキスト ボックス 34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9" name="直線コネクタ 34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0" name="テキスト ボックス 34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1" name="直線コネクタ 35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2" name="テキスト ボックス 35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3" name="直線コネクタ 35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4" name="テキスト ボックス 35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5" name="直線コネクタ 35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6" name="テキスト ボックス 35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7" name="直線コネクタ 35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8" name="テキスト ボックス 35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0" name="テキスト ボックス 3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2" name="直線コネクタ 361"/>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3"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64" name="直線コネクタ 363"/>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65"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66" name="直線コネクタ 365"/>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67"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68" name="フローチャート: 判断 367"/>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69" name="フローチャート: 判断 368"/>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0" name="フローチャート: 判断 369"/>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1" name="フローチャート: 判断 370"/>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73025</xdr:rowOff>
    </xdr:from>
    <xdr:to>
      <xdr:col>85</xdr:col>
      <xdr:colOff>177800</xdr:colOff>
      <xdr:row>36</xdr:row>
      <xdr:rowOff>3175</xdr:rowOff>
    </xdr:to>
    <xdr:sp macro="" textlink="">
      <xdr:nvSpPr>
        <xdr:cNvPr id="377" name="楕円 376"/>
        <xdr:cNvSpPr/>
      </xdr:nvSpPr>
      <xdr:spPr>
        <a:xfrm>
          <a:off x="162687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95902</xdr:rowOff>
    </xdr:from>
    <xdr:ext cx="405111" cy="259045"/>
    <xdr:sp macro="" textlink="">
      <xdr:nvSpPr>
        <xdr:cNvPr id="378" name="【認定こども園・幼稚園・保育所】&#10;有形固定資産減価償却率該当値テキスト"/>
        <xdr:cNvSpPr txBox="1"/>
      </xdr:nvSpPr>
      <xdr:spPr>
        <a:xfrm>
          <a:off x="16357600"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124460</xdr:rowOff>
    </xdr:from>
    <xdr:to>
      <xdr:col>76</xdr:col>
      <xdr:colOff>165100</xdr:colOff>
      <xdr:row>36</xdr:row>
      <xdr:rowOff>54610</xdr:rowOff>
    </xdr:to>
    <xdr:sp macro="" textlink="">
      <xdr:nvSpPr>
        <xdr:cNvPr id="379" name="楕円 378"/>
        <xdr:cNvSpPr/>
      </xdr:nvSpPr>
      <xdr:spPr>
        <a:xfrm>
          <a:off x="14541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166370</xdr:rowOff>
    </xdr:from>
    <xdr:to>
      <xdr:col>72</xdr:col>
      <xdr:colOff>38100</xdr:colOff>
      <xdr:row>35</xdr:row>
      <xdr:rowOff>96520</xdr:rowOff>
    </xdr:to>
    <xdr:sp macro="" textlink="">
      <xdr:nvSpPr>
        <xdr:cNvPr id="380" name="楕円 379"/>
        <xdr:cNvSpPr/>
      </xdr:nvSpPr>
      <xdr:spPr>
        <a:xfrm>
          <a:off x="13652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45720</xdr:rowOff>
    </xdr:from>
    <xdr:to>
      <xdr:col>76</xdr:col>
      <xdr:colOff>114300</xdr:colOff>
      <xdr:row>36</xdr:row>
      <xdr:rowOff>3810</xdr:rowOff>
    </xdr:to>
    <xdr:cxnSp macro="">
      <xdr:nvCxnSpPr>
        <xdr:cNvPr id="381" name="直線コネクタ 380"/>
        <xdr:cNvCxnSpPr/>
      </xdr:nvCxnSpPr>
      <xdr:spPr>
        <a:xfrm>
          <a:off x="13703300" y="604647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382"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83"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384" name="n_3ave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71137</xdr:rowOff>
    </xdr:from>
    <xdr:ext cx="405111" cy="259045"/>
    <xdr:sp macro="" textlink="">
      <xdr:nvSpPr>
        <xdr:cNvPr id="385" name="n_2mainValue【認定こども園・幼稚園・保育所】&#10;有形固定資産減価償却率"/>
        <xdr:cNvSpPr txBox="1"/>
      </xdr:nvSpPr>
      <xdr:spPr>
        <a:xfrm>
          <a:off x="143897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113047</xdr:rowOff>
    </xdr:from>
    <xdr:ext cx="405111" cy="259045"/>
    <xdr:sp macro="" textlink="">
      <xdr:nvSpPr>
        <xdr:cNvPr id="386" name="n_3mainValue【認定こども園・幼稚園・保育所】&#10;有形固定資産減価償却率"/>
        <xdr:cNvSpPr txBox="1"/>
      </xdr:nvSpPr>
      <xdr:spPr>
        <a:xfrm>
          <a:off x="13500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7" name="正方形/長方形 3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8" name="正方形/長方形 3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9" name="正方形/長方形 3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0" name="正方形/長方形 3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1" name="正方形/長方形 3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2" name="正方形/長方形 3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3" name="正方形/長方形 3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4" name="正方形/長方形 3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5" name="テキスト ボックス 3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6" name="直線コネクタ 3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7" name="直線コネクタ 39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8" name="テキスト ボックス 39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9" name="直線コネクタ 39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0" name="テキスト ボックス 39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1" name="直線コネクタ 40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2" name="テキスト ボックス 40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3" name="直線コネクタ 40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4" name="テキスト ボックス 40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5" name="直線コネクタ 40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6" name="テキスト ボックス 40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7" name="直線コネクタ 4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8" name="テキスト ボックス 40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0" name="直線コネクタ 409"/>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1"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2" name="直線コネクタ 411"/>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13"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14" name="直線コネクタ 413"/>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15" name="【認定こども園・幼稚園・保育所】&#10;一人当たり面積平均値テキスト"/>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16" name="フローチャート: 判断 415"/>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17" name="フローチャート: 判断 416"/>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18" name="フローチャート: 判断 417"/>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19" name="フローチャート: 判断 418"/>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0" name="テキスト ボックス 4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1" name="テキスト ボックス 4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2" name="テキスト ボックス 4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3" name="テキスト ボックス 4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4" name="テキスト ボックス 4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162560</xdr:rowOff>
    </xdr:from>
    <xdr:to>
      <xdr:col>116</xdr:col>
      <xdr:colOff>114300</xdr:colOff>
      <xdr:row>41</xdr:row>
      <xdr:rowOff>92710</xdr:rowOff>
    </xdr:to>
    <xdr:sp macro="" textlink="">
      <xdr:nvSpPr>
        <xdr:cNvPr id="425" name="楕円 424"/>
        <xdr:cNvSpPr/>
      </xdr:nvSpPr>
      <xdr:spPr>
        <a:xfrm>
          <a:off x="22110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140987</xdr:rowOff>
    </xdr:from>
    <xdr:ext cx="469744" cy="259045"/>
    <xdr:sp macro="" textlink="">
      <xdr:nvSpPr>
        <xdr:cNvPr id="426" name="【認定こども園・幼稚園・保育所】&#10;一人当たり面積該当値テキスト"/>
        <xdr:cNvSpPr txBox="1"/>
      </xdr:nvSpPr>
      <xdr:spPr>
        <a:xfrm>
          <a:off x="22199600"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162560</xdr:rowOff>
    </xdr:from>
    <xdr:to>
      <xdr:col>107</xdr:col>
      <xdr:colOff>101600</xdr:colOff>
      <xdr:row>41</xdr:row>
      <xdr:rowOff>92710</xdr:rowOff>
    </xdr:to>
    <xdr:sp macro="" textlink="">
      <xdr:nvSpPr>
        <xdr:cNvPr id="427" name="楕円 426"/>
        <xdr:cNvSpPr/>
      </xdr:nvSpPr>
      <xdr:spPr>
        <a:xfrm>
          <a:off x="20383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162560</xdr:rowOff>
    </xdr:from>
    <xdr:to>
      <xdr:col>102</xdr:col>
      <xdr:colOff>165100</xdr:colOff>
      <xdr:row>41</xdr:row>
      <xdr:rowOff>92710</xdr:rowOff>
    </xdr:to>
    <xdr:sp macro="" textlink="">
      <xdr:nvSpPr>
        <xdr:cNvPr id="428" name="楕円 427"/>
        <xdr:cNvSpPr/>
      </xdr:nvSpPr>
      <xdr:spPr>
        <a:xfrm>
          <a:off x="19494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41910</xdr:rowOff>
    </xdr:from>
    <xdr:to>
      <xdr:col>107</xdr:col>
      <xdr:colOff>50800</xdr:colOff>
      <xdr:row>41</xdr:row>
      <xdr:rowOff>41910</xdr:rowOff>
    </xdr:to>
    <xdr:cxnSp macro="">
      <xdr:nvCxnSpPr>
        <xdr:cNvPr id="429" name="直線コネクタ 428"/>
        <xdr:cNvCxnSpPr/>
      </xdr:nvCxnSpPr>
      <xdr:spPr>
        <a:xfrm>
          <a:off x="19545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30"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31"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32"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83837</xdr:rowOff>
    </xdr:from>
    <xdr:ext cx="469744" cy="259045"/>
    <xdr:sp macro="" textlink="">
      <xdr:nvSpPr>
        <xdr:cNvPr id="433" name="n_2mainValue【認定こども園・幼稚園・保育所】&#10;一人当たり面積"/>
        <xdr:cNvSpPr txBox="1"/>
      </xdr:nvSpPr>
      <xdr:spPr>
        <a:xfrm>
          <a:off x="20199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83837</xdr:rowOff>
    </xdr:from>
    <xdr:ext cx="469744" cy="259045"/>
    <xdr:sp macro="" textlink="">
      <xdr:nvSpPr>
        <xdr:cNvPr id="434" name="n_3mainValue【認定こども園・幼稚園・保育所】&#10;一人当たり面積"/>
        <xdr:cNvSpPr txBox="1"/>
      </xdr:nvSpPr>
      <xdr:spPr>
        <a:xfrm>
          <a:off x="19310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7" name="正方形/長方形 4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9" name="正方形/長方形 4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1" name="正方形/長方形 4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5" name="テキスト ボックス 44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6" name="直線コネクタ 44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7" name="テキスト ボックス 44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8" name="直線コネクタ 44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9" name="テキスト ボックス 44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0" name="直線コネクタ 44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1" name="テキスト ボックス 45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2" name="直線コネクタ 45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3" name="テキスト ボックス 45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4" name="直線コネクタ 45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5" name="テキスト ボックス 45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6" name="直線コネクタ 45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7" name="テキスト ボックス 45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9" name="テキスト ボックス 45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1" name="直線コネクタ 460"/>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62"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63" name="直線コネクタ 462"/>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64"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65" name="直線コネクタ 464"/>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66" name="【学校施設】&#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67" name="フローチャート: 判断 466"/>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68" name="フローチャート: 判断 467"/>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69" name="フローチャート: 判断 468"/>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0" name="フローチャート: 判断 469"/>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11249</xdr:rowOff>
    </xdr:from>
    <xdr:to>
      <xdr:col>85</xdr:col>
      <xdr:colOff>177800</xdr:colOff>
      <xdr:row>60</xdr:row>
      <xdr:rowOff>112849</xdr:rowOff>
    </xdr:to>
    <xdr:sp macro="" textlink="">
      <xdr:nvSpPr>
        <xdr:cNvPr id="476" name="楕円 475"/>
        <xdr:cNvSpPr/>
      </xdr:nvSpPr>
      <xdr:spPr>
        <a:xfrm>
          <a:off x="16268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161126</xdr:rowOff>
    </xdr:from>
    <xdr:ext cx="405111" cy="259045"/>
    <xdr:sp macro="" textlink="">
      <xdr:nvSpPr>
        <xdr:cNvPr id="477" name="【学校施設】&#10;有形固定資産減価償却率該当値テキスト"/>
        <xdr:cNvSpPr txBox="1"/>
      </xdr:nvSpPr>
      <xdr:spPr>
        <a:xfrm>
          <a:off x="16357600"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128815</xdr:rowOff>
    </xdr:from>
    <xdr:to>
      <xdr:col>76</xdr:col>
      <xdr:colOff>165100</xdr:colOff>
      <xdr:row>61</xdr:row>
      <xdr:rowOff>58965</xdr:rowOff>
    </xdr:to>
    <xdr:sp macro="" textlink="">
      <xdr:nvSpPr>
        <xdr:cNvPr id="478" name="楕円 477"/>
        <xdr:cNvSpPr/>
      </xdr:nvSpPr>
      <xdr:spPr>
        <a:xfrm>
          <a:off x="14541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153307</xdr:rowOff>
    </xdr:from>
    <xdr:to>
      <xdr:col>72</xdr:col>
      <xdr:colOff>38100</xdr:colOff>
      <xdr:row>62</xdr:row>
      <xdr:rowOff>83457</xdr:rowOff>
    </xdr:to>
    <xdr:sp macro="" textlink="">
      <xdr:nvSpPr>
        <xdr:cNvPr id="479" name="楕円 478"/>
        <xdr:cNvSpPr/>
      </xdr:nvSpPr>
      <xdr:spPr>
        <a:xfrm>
          <a:off x="13652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8165</xdr:rowOff>
    </xdr:from>
    <xdr:to>
      <xdr:col>76</xdr:col>
      <xdr:colOff>114300</xdr:colOff>
      <xdr:row>62</xdr:row>
      <xdr:rowOff>32657</xdr:rowOff>
    </xdr:to>
    <xdr:cxnSp macro="">
      <xdr:nvCxnSpPr>
        <xdr:cNvPr id="480" name="直線コネクタ 479"/>
        <xdr:cNvCxnSpPr/>
      </xdr:nvCxnSpPr>
      <xdr:spPr>
        <a:xfrm flipV="1">
          <a:off x="13703300" y="104666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81"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482"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83"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50092</xdr:rowOff>
    </xdr:from>
    <xdr:ext cx="405111" cy="259045"/>
    <xdr:sp macro="" textlink="">
      <xdr:nvSpPr>
        <xdr:cNvPr id="484" name="n_2mainValue【学校施設】&#10;有形固定資産減価償却率"/>
        <xdr:cNvSpPr txBox="1"/>
      </xdr:nvSpPr>
      <xdr:spPr>
        <a:xfrm>
          <a:off x="14389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74584</xdr:rowOff>
    </xdr:from>
    <xdr:ext cx="405111" cy="259045"/>
    <xdr:sp macro="" textlink="">
      <xdr:nvSpPr>
        <xdr:cNvPr id="485" name="n_3mainValue【学校施設】&#10;有形固定資産減価償却率"/>
        <xdr:cNvSpPr txBox="1"/>
      </xdr:nvSpPr>
      <xdr:spPr>
        <a:xfrm>
          <a:off x="13500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6" name="テキスト ボックス 49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497" name="直線コネクタ 496"/>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98" name="テキスト ボックス 497"/>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99" name="直線コネクタ 49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0" name="テキスト ボックス 49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01" name="直線コネクタ 500"/>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02" name="テキスト ボックス 501"/>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3" name="直線コネクタ 50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4" name="テキスト ボックス 50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05" name="直線コネクタ 504"/>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06" name="テキスト ボックス 505"/>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07" name="直線コネクタ 50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08" name="テキスト ボックス 50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09" name="直線コネクタ 508"/>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0" name="テキスト ボックス 509"/>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14" name="直線コネクタ 513"/>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15"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16" name="直線コネクタ 515"/>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17"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18" name="直線コネクタ 517"/>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19"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0" name="フローチャート: 判断 519"/>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21" name="フローチャート: 判断 520"/>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22" name="フローチャート: 判断 521"/>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23" name="フローチャート: 判断 522"/>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171132</xdr:rowOff>
    </xdr:from>
    <xdr:to>
      <xdr:col>116</xdr:col>
      <xdr:colOff>114300</xdr:colOff>
      <xdr:row>63</xdr:row>
      <xdr:rowOff>101282</xdr:rowOff>
    </xdr:to>
    <xdr:sp macro="" textlink="">
      <xdr:nvSpPr>
        <xdr:cNvPr id="529" name="楕円 528"/>
        <xdr:cNvSpPr/>
      </xdr:nvSpPr>
      <xdr:spPr>
        <a:xfrm>
          <a:off x="22110700" y="1080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86059</xdr:rowOff>
    </xdr:from>
    <xdr:ext cx="469744" cy="259045"/>
    <xdr:sp macro="" textlink="">
      <xdr:nvSpPr>
        <xdr:cNvPr id="530" name="【学校施設】&#10;一人当たり面積該当値テキスト"/>
        <xdr:cNvSpPr txBox="1"/>
      </xdr:nvSpPr>
      <xdr:spPr>
        <a:xfrm>
          <a:off x="22199600" y="1071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13018</xdr:rowOff>
    </xdr:from>
    <xdr:to>
      <xdr:col>107</xdr:col>
      <xdr:colOff>101600</xdr:colOff>
      <xdr:row>63</xdr:row>
      <xdr:rowOff>114618</xdr:rowOff>
    </xdr:to>
    <xdr:sp macro="" textlink="">
      <xdr:nvSpPr>
        <xdr:cNvPr id="531" name="楕円 530"/>
        <xdr:cNvSpPr/>
      </xdr:nvSpPr>
      <xdr:spPr>
        <a:xfrm>
          <a:off x="20383500" y="1081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26353</xdr:rowOff>
    </xdr:from>
    <xdr:to>
      <xdr:col>102</xdr:col>
      <xdr:colOff>165100</xdr:colOff>
      <xdr:row>63</xdr:row>
      <xdr:rowOff>127953</xdr:rowOff>
    </xdr:to>
    <xdr:sp macro="" textlink="">
      <xdr:nvSpPr>
        <xdr:cNvPr id="532" name="楕円 531"/>
        <xdr:cNvSpPr/>
      </xdr:nvSpPr>
      <xdr:spPr>
        <a:xfrm>
          <a:off x="19494500" y="1082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63818</xdr:rowOff>
    </xdr:from>
    <xdr:to>
      <xdr:col>107</xdr:col>
      <xdr:colOff>50800</xdr:colOff>
      <xdr:row>63</xdr:row>
      <xdr:rowOff>77153</xdr:rowOff>
    </xdr:to>
    <xdr:cxnSp macro="">
      <xdr:nvCxnSpPr>
        <xdr:cNvPr id="533" name="直線コネクタ 532"/>
        <xdr:cNvCxnSpPr/>
      </xdr:nvCxnSpPr>
      <xdr:spPr>
        <a:xfrm flipV="1">
          <a:off x="19545300" y="10865168"/>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34"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35"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36"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105745</xdr:rowOff>
    </xdr:from>
    <xdr:ext cx="469744" cy="259045"/>
    <xdr:sp macro="" textlink="">
      <xdr:nvSpPr>
        <xdr:cNvPr id="537" name="n_2mainValue【学校施設】&#10;一人当たり面積"/>
        <xdr:cNvSpPr txBox="1"/>
      </xdr:nvSpPr>
      <xdr:spPr>
        <a:xfrm>
          <a:off x="20199427" y="1090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119080</xdr:rowOff>
    </xdr:from>
    <xdr:ext cx="469744" cy="259045"/>
    <xdr:sp macro="" textlink="">
      <xdr:nvSpPr>
        <xdr:cNvPr id="538" name="n_3mainValue【学校施設】&#10;一人当たり面積"/>
        <xdr:cNvSpPr txBox="1"/>
      </xdr:nvSpPr>
      <xdr:spPr>
        <a:xfrm>
          <a:off x="19310427" y="1092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7" name="テキスト ボックス 5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8" name="直線コネクタ 5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9" name="テキスト ボックス 54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0" name="直線コネクタ 54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1" name="テキスト ボックス 55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2" name="直線コネクタ 55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3" name="テキスト ボックス 55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4" name="直線コネクタ 55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5" name="テキスト ボックス 55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6" name="直線コネクタ 55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7" name="テキスト ボックス 55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8" name="直線コネクタ 55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9" name="テキスト ボックス 55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0" name="直線コネクタ 5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1" name="テキスト ボックス 5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63" name="直線コネクタ 56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6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65" name="直線コネクタ 56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6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7" name="直線コネクタ 56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68"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69" name="フローチャート: 判断 56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70" name="フローチャート: 判断 56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71" name="フローチャート: 判断 57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72" name="フローチャート: 判断 57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88264</xdr:rowOff>
    </xdr:from>
    <xdr:to>
      <xdr:col>85</xdr:col>
      <xdr:colOff>177800</xdr:colOff>
      <xdr:row>82</xdr:row>
      <xdr:rowOff>18414</xdr:rowOff>
    </xdr:to>
    <xdr:sp macro="" textlink="">
      <xdr:nvSpPr>
        <xdr:cNvPr id="578" name="楕円 577"/>
        <xdr:cNvSpPr/>
      </xdr:nvSpPr>
      <xdr:spPr>
        <a:xfrm>
          <a:off x="162687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111141</xdr:rowOff>
    </xdr:from>
    <xdr:ext cx="405111" cy="259045"/>
    <xdr:sp macro="" textlink="">
      <xdr:nvSpPr>
        <xdr:cNvPr id="579" name="【児童館】&#10;有形固定資産減価償却率該当値テキスト"/>
        <xdr:cNvSpPr txBox="1"/>
      </xdr:nvSpPr>
      <xdr:spPr>
        <a:xfrm>
          <a:off x="16357600"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636</xdr:rowOff>
    </xdr:from>
    <xdr:to>
      <xdr:col>76</xdr:col>
      <xdr:colOff>165100</xdr:colOff>
      <xdr:row>82</xdr:row>
      <xdr:rowOff>102236</xdr:rowOff>
    </xdr:to>
    <xdr:sp macro="" textlink="">
      <xdr:nvSpPr>
        <xdr:cNvPr id="580" name="楕円 579"/>
        <xdr:cNvSpPr/>
      </xdr:nvSpPr>
      <xdr:spPr>
        <a:xfrm>
          <a:off x="14541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139700</xdr:rowOff>
    </xdr:from>
    <xdr:to>
      <xdr:col>72</xdr:col>
      <xdr:colOff>38100</xdr:colOff>
      <xdr:row>83</xdr:row>
      <xdr:rowOff>69850</xdr:rowOff>
    </xdr:to>
    <xdr:sp macro="" textlink="">
      <xdr:nvSpPr>
        <xdr:cNvPr id="581" name="楕円 580"/>
        <xdr:cNvSpPr/>
      </xdr:nvSpPr>
      <xdr:spPr>
        <a:xfrm>
          <a:off x="1365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51436</xdr:rowOff>
    </xdr:from>
    <xdr:to>
      <xdr:col>76</xdr:col>
      <xdr:colOff>114300</xdr:colOff>
      <xdr:row>83</xdr:row>
      <xdr:rowOff>19050</xdr:rowOff>
    </xdr:to>
    <xdr:cxnSp macro="">
      <xdr:nvCxnSpPr>
        <xdr:cNvPr id="582" name="直線コネクタ 581"/>
        <xdr:cNvCxnSpPr/>
      </xdr:nvCxnSpPr>
      <xdr:spPr>
        <a:xfrm flipV="1">
          <a:off x="13703300" y="14110336"/>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583" name="n_1aveValue【児童館】&#10;有形固定資産減価償却率"/>
        <xdr:cNvSpPr txBox="1"/>
      </xdr:nvSpPr>
      <xdr:spPr>
        <a:xfrm>
          <a:off x="15266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584" name="n_2aveValue【児童館】&#10;有形固定資産減価償却率"/>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85"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93363</xdr:rowOff>
    </xdr:from>
    <xdr:ext cx="405111" cy="259045"/>
    <xdr:sp macro="" textlink="">
      <xdr:nvSpPr>
        <xdr:cNvPr id="586" name="n_2mainValue【児童館】&#10;有形固定資産減価償却率"/>
        <xdr:cNvSpPr txBox="1"/>
      </xdr:nvSpPr>
      <xdr:spPr>
        <a:xfrm>
          <a:off x="143897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60977</xdr:rowOff>
    </xdr:from>
    <xdr:ext cx="405111" cy="259045"/>
    <xdr:sp macro="" textlink="">
      <xdr:nvSpPr>
        <xdr:cNvPr id="587" name="n_3mainValue【児童館】&#10;有形固定資産減価償却率"/>
        <xdr:cNvSpPr txBox="1"/>
      </xdr:nvSpPr>
      <xdr:spPr>
        <a:xfrm>
          <a:off x="13500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8" name="直線コネクタ 5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9" name="テキスト ボックス 5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0" name="直線コネクタ 5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1" name="テキスト ボックス 6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2" name="直線コネクタ 6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3" name="テキスト ボックス 6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4" name="直線コネクタ 6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5" name="テキスト ボックス 6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6" name="直線コネクタ 6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7" name="テキスト ボックス 6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8" name="直線コネクタ 6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9" name="テキスト ボックス 6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11" name="直線コネクタ 610"/>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12"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13" name="直線コネクタ 612"/>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14"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15" name="直線コネクタ 614"/>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16"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17" name="フローチャート: 判断 61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18" name="フローチャート: 判断 617"/>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9" name="フローチャート: 判断 61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20" name="フローチャート: 判断 619"/>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26" name="楕円 625"/>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27" name="【児童館】&#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6350</xdr:rowOff>
    </xdr:from>
    <xdr:to>
      <xdr:col>107</xdr:col>
      <xdr:colOff>101600</xdr:colOff>
      <xdr:row>85</xdr:row>
      <xdr:rowOff>107950</xdr:rowOff>
    </xdr:to>
    <xdr:sp macro="" textlink="">
      <xdr:nvSpPr>
        <xdr:cNvPr id="628" name="楕円 627"/>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29" name="楕円 628"/>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630" name="直線コネクタ 629"/>
        <xdr:cNvCxnSpPr/>
      </xdr:nvCxnSpPr>
      <xdr:spPr>
        <a:xfrm>
          <a:off x="19545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31"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32"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33"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34"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635" name="n_3mainValue【児童館】&#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6" name="テキスト ボックス 64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8" name="テキスト ボックス 6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6" name="テキスト ボックス 65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8" name="テキスト ボックス 6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60" name="直線コネクタ 659"/>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61"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62" name="直線コネクタ 661"/>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63"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665" name="【公民館】&#10;有形固定資産減価償却率平均値テキスト"/>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66" name="フローチャート: 判断 665"/>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67" name="フローチャート: 判断 666"/>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68" name="フローチャート: 判断 667"/>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69" name="フローチャート: 判断 668"/>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675" name="楕円 674"/>
        <xdr:cNvSpPr/>
      </xdr:nvSpPr>
      <xdr:spPr>
        <a:xfrm>
          <a:off x="16268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118127</xdr:rowOff>
    </xdr:from>
    <xdr:ext cx="405111" cy="259045"/>
    <xdr:sp macro="" textlink="">
      <xdr:nvSpPr>
        <xdr:cNvPr id="676" name="【公民館】&#10;有形固定資産減価償却率該当値テキスト"/>
        <xdr:cNvSpPr txBox="1"/>
      </xdr:nvSpPr>
      <xdr:spPr>
        <a:xfrm>
          <a:off x="16357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50164</xdr:rowOff>
    </xdr:from>
    <xdr:to>
      <xdr:col>76</xdr:col>
      <xdr:colOff>165100</xdr:colOff>
      <xdr:row>105</xdr:row>
      <xdr:rowOff>151764</xdr:rowOff>
    </xdr:to>
    <xdr:sp macro="" textlink="">
      <xdr:nvSpPr>
        <xdr:cNvPr id="677" name="楕円 676"/>
        <xdr:cNvSpPr/>
      </xdr:nvSpPr>
      <xdr:spPr>
        <a:xfrm>
          <a:off x="14541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57786</xdr:rowOff>
    </xdr:from>
    <xdr:to>
      <xdr:col>72</xdr:col>
      <xdr:colOff>38100</xdr:colOff>
      <xdr:row>106</xdr:row>
      <xdr:rowOff>159386</xdr:rowOff>
    </xdr:to>
    <xdr:sp macro="" textlink="">
      <xdr:nvSpPr>
        <xdr:cNvPr id="678" name="楕円 677"/>
        <xdr:cNvSpPr/>
      </xdr:nvSpPr>
      <xdr:spPr>
        <a:xfrm>
          <a:off x="13652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100964</xdr:rowOff>
    </xdr:from>
    <xdr:to>
      <xdr:col>76</xdr:col>
      <xdr:colOff>114300</xdr:colOff>
      <xdr:row>106</xdr:row>
      <xdr:rowOff>108586</xdr:rowOff>
    </xdr:to>
    <xdr:cxnSp macro="">
      <xdr:nvCxnSpPr>
        <xdr:cNvPr id="679" name="直線コネクタ 678"/>
        <xdr:cNvCxnSpPr/>
      </xdr:nvCxnSpPr>
      <xdr:spPr>
        <a:xfrm flipV="1">
          <a:off x="13703300" y="18103214"/>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680"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681"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82"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142891</xdr:rowOff>
    </xdr:from>
    <xdr:ext cx="405111" cy="259045"/>
    <xdr:sp macro="" textlink="">
      <xdr:nvSpPr>
        <xdr:cNvPr id="683" name="n_2mainValue【公民館】&#10;有形固定資産減価償却率"/>
        <xdr:cNvSpPr txBox="1"/>
      </xdr:nvSpPr>
      <xdr:spPr>
        <a:xfrm>
          <a:off x="143897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150513</xdr:rowOff>
    </xdr:from>
    <xdr:ext cx="405111" cy="259045"/>
    <xdr:sp macro="" textlink="">
      <xdr:nvSpPr>
        <xdr:cNvPr id="684" name="n_3mainValue【公民館】&#10;有形固定資産減価償却率"/>
        <xdr:cNvSpPr txBox="1"/>
      </xdr:nvSpPr>
      <xdr:spPr>
        <a:xfrm>
          <a:off x="135007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3" name="テキスト ボックス 6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4" name="直線コネクタ 6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5" name="直線コネクタ 6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6" name="テキスト ボックス 6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7" name="直線コネクタ 6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8" name="テキスト ボックス 6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9" name="直線コネクタ 6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0" name="テキスト ボックス 6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1" name="直線コネクタ 7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2" name="テキスト ボックス 7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3" name="直線コネクタ 7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4" name="テキスト ボックス 7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5" name="直線コネクタ 7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6" name="テキスト ボックス 7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08" name="直線コネクタ 707"/>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09"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10" name="直線コネクタ 709"/>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11"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12" name="直線コネクタ 711"/>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13"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14" name="フローチャート: 判断 713"/>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15" name="フローチャート: 判断 714"/>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16" name="フローチャート: 判断 715"/>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17" name="フローチャート: 判断 716"/>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8" name="テキスト ボックス 7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9" name="テキスト ボックス 7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0" name="テキスト ボックス 7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1" name="テキスト ボックス 7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2" name="テキスト ボックス 7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82550</xdr:rowOff>
    </xdr:from>
    <xdr:to>
      <xdr:col>116</xdr:col>
      <xdr:colOff>114300</xdr:colOff>
      <xdr:row>103</xdr:row>
      <xdr:rowOff>12700</xdr:rowOff>
    </xdr:to>
    <xdr:sp macro="" textlink="">
      <xdr:nvSpPr>
        <xdr:cNvPr id="723" name="楕円 722"/>
        <xdr:cNvSpPr/>
      </xdr:nvSpPr>
      <xdr:spPr>
        <a:xfrm>
          <a:off x="22110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105427</xdr:rowOff>
    </xdr:from>
    <xdr:ext cx="469744" cy="259045"/>
    <xdr:sp macro="" textlink="">
      <xdr:nvSpPr>
        <xdr:cNvPr id="724" name="【公民館】&#10;一人当たり面積該当値テキスト"/>
        <xdr:cNvSpPr txBox="1"/>
      </xdr:nvSpPr>
      <xdr:spPr>
        <a:xfrm>
          <a:off x="22199600"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102</xdr:row>
      <xdr:rowOff>33020</xdr:rowOff>
    </xdr:from>
    <xdr:to>
      <xdr:col>107</xdr:col>
      <xdr:colOff>101600</xdr:colOff>
      <xdr:row>102</xdr:row>
      <xdr:rowOff>134620</xdr:rowOff>
    </xdr:to>
    <xdr:sp macro="" textlink="">
      <xdr:nvSpPr>
        <xdr:cNvPr id="725" name="楕円 724"/>
        <xdr:cNvSpPr/>
      </xdr:nvSpPr>
      <xdr:spPr>
        <a:xfrm>
          <a:off x="20383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74930</xdr:rowOff>
    </xdr:from>
    <xdr:to>
      <xdr:col>102</xdr:col>
      <xdr:colOff>165100</xdr:colOff>
      <xdr:row>103</xdr:row>
      <xdr:rowOff>5080</xdr:rowOff>
    </xdr:to>
    <xdr:sp macro="" textlink="">
      <xdr:nvSpPr>
        <xdr:cNvPr id="726" name="楕円 725"/>
        <xdr:cNvSpPr/>
      </xdr:nvSpPr>
      <xdr:spPr>
        <a:xfrm>
          <a:off x="19494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83820</xdr:rowOff>
    </xdr:from>
    <xdr:to>
      <xdr:col>107</xdr:col>
      <xdr:colOff>50800</xdr:colOff>
      <xdr:row>102</xdr:row>
      <xdr:rowOff>125730</xdr:rowOff>
    </xdr:to>
    <xdr:cxnSp macro="">
      <xdr:nvCxnSpPr>
        <xdr:cNvPr id="727" name="直線コネクタ 726"/>
        <xdr:cNvCxnSpPr/>
      </xdr:nvCxnSpPr>
      <xdr:spPr>
        <a:xfrm flipV="1">
          <a:off x="19545300" y="17571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28"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729"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730" name="n_3aveValue【公民館】&#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151147</xdr:rowOff>
    </xdr:from>
    <xdr:ext cx="469744" cy="259045"/>
    <xdr:sp macro="" textlink="">
      <xdr:nvSpPr>
        <xdr:cNvPr id="731" name="n_2mainValue【公民館】&#10;一人当たり面積"/>
        <xdr:cNvSpPr txBox="1"/>
      </xdr:nvSpPr>
      <xdr:spPr>
        <a:xfrm>
          <a:off x="2019942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21607</xdr:rowOff>
    </xdr:from>
    <xdr:ext cx="469744" cy="259045"/>
    <xdr:sp macro="" textlink="">
      <xdr:nvSpPr>
        <xdr:cNvPr id="732" name="n_3mainValue【公民館】&#10;一人当たり面積"/>
        <xdr:cNvSpPr txBox="1"/>
      </xdr:nvSpPr>
      <xdr:spPr>
        <a:xfrm>
          <a:off x="193104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3" name="正方形/長方形 7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4" name="正方形/長方形 7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5" name="テキスト ボックス 7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ほとんどの類型において、有形固定資産減価償却率は類似団体を下回っていますが、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認定こども園・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幼稚園・保育所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については、類似団体平均を上回っています。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今後の入園者数等を考慮し、施設の長寿命化や集約を検討していきます。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一人当たり面積は、多くの類型で類似団体平均を下回っています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が、人口減少社会を見据え、安易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に施設を増やすのではなく、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既存の施設を適切に活用していきます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（地区センター）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については、１地区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という充実した施設配置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102,175
94,815
87.57
33,084,573
29,818,613
1,237,753
19,025,336
21,826,300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85816</xdr:rowOff>
    </xdr:from>
    <xdr:to>
      <xdr:col>24</xdr:col>
      <xdr:colOff>114300</xdr:colOff>
      <xdr:row>37</xdr:row>
      <xdr:rowOff>15966</xdr:rowOff>
    </xdr:to>
    <xdr:sp macro="" textlink="">
      <xdr:nvSpPr>
        <xdr:cNvPr id="72" name="楕円 71"/>
        <xdr:cNvSpPr/>
      </xdr:nvSpPr>
      <xdr:spPr>
        <a:xfrm>
          <a:off x="45847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108693</xdr:rowOff>
    </xdr:from>
    <xdr:ext cx="405111" cy="259045"/>
    <xdr:sp macro="" textlink="">
      <xdr:nvSpPr>
        <xdr:cNvPr id="73" name="【図書館】&#10;有形固定資産減価償却率該当値テキスト"/>
        <xdr:cNvSpPr txBox="1"/>
      </xdr:nvSpPr>
      <xdr:spPr>
        <a:xfrm>
          <a:off x="4673600" y="610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141333</xdr:rowOff>
    </xdr:from>
    <xdr:to>
      <xdr:col>15</xdr:col>
      <xdr:colOff>101600</xdr:colOff>
      <xdr:row>37</xdr:row>
      <xdr:rowOff>71483</xdr:rowOff>
    </xdr:to>
    <xdr:sp macro="" textlink="">
      <xdr:nvSpPr>
        <xdr:cNvPr id="74" name="楕円 73"/>
        <xdr:cNvSpPr/>
      </xdr:nvSpPr>
      <xdr:spPr>
        <a:xfrm>
          <a:off x="2857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38463</xdr:rowOff>
    </xdr:from>
    <xdr:to>
      <xdr:col>10</xdr:col>
      <xdr:colOff>165100</xdr:colOff>
      <xdr:row>38</xdr:row>
      <xdr:rowOff>140063</xdr:rowOff>
    </xdr:to>
    <xdr:sp macro="" textlink="">
      <xdr:nvSpPr>
        <xdr:cNvPr id="75" name="楕円 74"/>
        <xdr:cNvSpPr/>
      </xdr:nvSpPr>
      <xdr:spPr>
        <a:xfrm>
          <a:off x="1968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20683</xdr:rowOff>
    </xdr:from>
    <xdr:to>
      <xdr:col>15</xdr:col>
      <xdr:colOff>50800</xdr:colOff>
      <xdr:row>38</xdr:row>
      <xdr:rowOff>89263</xdr:rowOff>
    </xdr:to>
    <xdr:cxnSp macro="">
      <xdr:nvCxnSpPr>
        <xdr:cNvPr id="76" name="直線コネクタ 75"/>
        <xdr:cNvCxnSpPr/>
      </xdr:nvCxnSpPr>
      <xdr:spPr>
        <a:xfrm flipV="1">
          <a:off x="2019300" y="6364333"/>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77" name="n_1aveValue【図書館】&#10;有形固定資産減価償却率"/>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78"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79"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88010</xdr:rowOff>
    </xdr:from>
    <xdr:ext cx="405111" cy="259045"/>
    <xdr:sp macro="" textlink="">
      <xdr:nvSpPr>
        <xdr:cNvPr id="80" name="n_2mainValue【図書館】&#10;有形固定資産減価償却率"/>
        <xdr:cNvSpPr txBox="1"/>
      </xdr:nvSpPr>
      <xdr:spPr>
        <a:xfrm>
          <a:off x="2705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156590</xdr:rowOff>
    </xdr:from>
    <xdr:ext cx="405111" cy="259045"/>
    <xdr:sp macro="" textlink="">
      <xdr:nvSpPr>
        <xdr:cNvPr id="81" name="n_3mainValue【図書館】&#10;有形固定資産減価償却率"/>
        <xdr:cNvSpPr txBox="1"/>
      </xdr:nvSpPr>
      <xdr:spPr>
        <a:xfrm>
          <a:off x="1816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5" name="直線コネクタ 104"/>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7" name="直線コネクタ 10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8"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09" name="直線コネクタ 108"/>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1" name="フローチャート: 判断 11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2" name="フローチャート: 判断 111"/>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3" name="フローチャート: 判断 11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4" name="フローチャート: 判断 11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88900</xdr:rowOff>
    </xdr:from>
    <xdr:to>
      <xdr:col>55</xdr:col>
      <xdr:colOff>50800</xdr:colOff>
      <xdr:row>41</xdr:row>
      <xdr:rowOff>19050</xdr:rowOff>
    </xdr:to>
    <xdr:sp macro="" textlink="">
      <xdr:nvSpPr>
        <xdr:cNvPr id="120" name="楕円 119"/>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67327</xdr:rowOff>
    </xdr:from>
    <xdr:ext cx="469744" cy="259045"/>
    <xdr:sp macro="" textlink="">
      <xdr:nvSpPr>
        <xdr:cNvPr id="121" name="【図書館】&#10;一人当たり面積該当値テキスト"/>
        <xdr:cNvSpPr txBox="1"/>
      </xdr:nvSpPr>
      <xdr:spPr>
        <a:xfrm>
          <a:off x="10515600"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88900</xdr:rowOff>
    </xdr:from>
    <xdr:to>
      <xdr:col>46</xdr:col>
      <xdr:colOff>38100</xdr:colOff>
      <xdr:row>41</xdr:row>
      <xdr:rowOff>19050</xdr:rowOff>
    </xdr:to>
    <xdr:sp macro="" textlink="">
      <xdr:nvSpPr>
        <xdr:cNvPr id="122" name="楕円 121"/>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88900</xdr:rowOff>
    </xdr:from>
    <xdr:to>
      <xdr:col>41</xdr:col>
      <xdr:colOff>101600</xdr:colOff>
      <xdr:row>41</xdr:row>
      <xdr:rowOff>19050</xdr:rowOff>
    </xdr:to>
    <xdr:sp macro="" textlink="">
      <xdr:nvSpPr>
        <xdr:cNvPr id="123" name="楕円 122"/>
        <xdr:cNvSpPr/>
      </xdr:nvSpPr>
      <xdr:spPr>
        <a:xfrm>
          <a:off x="7810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139700</xdr:rowOff>
    </xdr:from>
    <xdr:to>
      <xdr:col>45</xdr:col>
      <xdr:colOff>177800</xdr:colOff>
      <xdr:row>40</xdr:row>
      <xdr:rowOff>139700</xdr:rowOff>
    </xdr:to>
    <xdr:cxnSp macro="">
      <xdr:nvCxnSpPr>
        <xdr:cNvPr id="124" name="直線コネクタ 123"/>
        <xdr:cNvCxnSpPr/>
      </xdr:nvCxnSpPr>
      <xdr:spPr>
        <a:xfrm>
          <a:off x="7861300" y="699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25"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6"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7"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10177</xdr:rowOff>
    </xdr:from>
    <xdr:ext cx="469744" cy="259045"/>
    <xdr:sp macro="" textlink="">
      <xdr:nvSpPr>
        <xdr:cNvPr id="128" name="n_2mainValue【図書館】&#10;一人当たり面積"/>
        <xdr:cNvSpPr txBox="1"/>
      </xdr:nvSpPr>
      <xdr:spPr>
        <a:xfrm>
          <a:off x="8515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10177</xdr:rowOff>
    </xdr:from>
    <xdr:ext cx="469744" cy="259045"/>
    <xdr:sp macro="" textlink="">
      <xdr:nvSpPr>
        <xdr:cNvPr id="129" name="n_3mainValue【図書館】&#10;一人当たり面積"/>
        <xdr:cNvSpPr txBox="1"/>
      </xdr:nvSpPr>
      <xdr:spPr>
        <a:xfrm>
          <a:off x="7626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5" name="直線コネクタ 154"/>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6"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7" name="直線コネクタ 156"/>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58"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59" name="直線コネクタ 158"/>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0" name="【体育館・プー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1" name="フローチャート: 判断 160"/>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2" name="フローチャート: 判断 161"/>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3" name="フローチャート: 判断 162"/>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4" name="フローチャート: 判断 163"/>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70" name="楕円 169"/>
        <xdr:cNvSpPr/>
      </xdr:nvSpPr>
      <xdr:spPr>
        <a:xfrm>
          <a:off x="45847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100710</xdr:rowOff>
    </xdr:from>
    <xdr:ext cx="405111" cy="259045"/>
    <xdr:sp macro="" textlink="">
      <xdr:nvSpPr>
        <xdr:cNvPr id="171" name="【体育館・プール】&#10;有形固定資産減価償却率該当値テキスト"/>
        <xdr:cNvSpPr txBox="1"/>
      </xdr:nvSpPr>
      <xdr:spPr>
        <a:xfrm>
          <a:off x="4673600" y="1004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48804</xdr:rowOff>
    </xdr:from>
    <xdr:to>
      <xdr:col>15</xdr:col>
      <xdr:colOff>101600</xdr:colOff>
      <xdr:row>58</xdr:row>
      <xdr:rowOff>150404</xdr:rowOff>
    </xdr:to>
    <xdr:sp macro="" textlink="">
      <xdr:nvSpPr>
        <xdr:cNvPr id="172" name="楕円 171"/>
        <xdr:cNvSpPr/>
      </xdr:nvSpPr>
      <xdr:spPr>
        <a:xfrm>
          <a:off x="2857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73" name="楕円 172"/>
        <xdr:cNvSpPr/>
      </xdr:nvSpPr>
      <xdr:spPr>
        <a:xfrm>
          <a:off x="1968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99604</xdr:rowOff>
    </xdr:from>
    <xdr:to>
      <xdr:col>15</xdr:col>
      <xdr:colOff>50800</xdr:colOff>
      <xdr:row>59</xdr:row>
      <xdr:rowOff>70213</xdr:rowOff>
    </xdr:to>
    <xdr:cxnSp macro="">
      <xdr:nvCxnSpPr>
        <xdr:cNvPr id="174" name="直線コネクタ 173"/>
        <xdr:cNvCxnSpPr/>
      </xdr:nvCxnSpPr>
      <xdr:spPr>
        <a:xfrm flipV="1">
          <a:off x="2019300" y="10043704"/>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75"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6"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77"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166931</xdr:rowOff>
    </xdr:from>
    <xdr:ext cx="405111" cy="259045"/>
    <xdr:sp macro="" textlink="">
      <xdr:nvSpPr>
        <xdr:cNvPr id="178" name="n_2mainValue【体育館・プール】&#10;有形固定資産減価償却率"/>
        <xdr:cNvSpPr txBox="1"/>
      </xdr:nvSpPr>
      <xdr:spPr>
        <a:xfrm>
          <a:off x="2705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112140</xdr:rowOff>
    </xdr:from>
    <xdr:ext cx="405111" cy="259045"/>
    <xdr:sp macro="" textlink="">
      <xdr:nvSpPr>
        <xdr:cNvPr id="179" name="n_3mainValue【体育館・プール】&#10;有形固定資産減価償却率"/>
        <xdr:cNvSpPr txBox="1"/>
      </xdr:nvSpPr>
      <xdr:spPr>
        <a:xfrm>
          <a:off x="1816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3" name="直線コネクタ 202"/>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4"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5" name="直線コネクタ 204"/>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6"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07" name="直線コネクタ 206"/>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08"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09" name="フローチャート: 判断 208"/>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0" name="フローチャート: 判断 209"/>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1" name="フローチャート: 判断 210"/>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2" name="フローチャート: 判断 211"/>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635</xdr:rowOff>
    </xdr:from>
    <xdr:to>
      <xdr:col>55</xdr:col>
      <xdr:colOff>50800</xdr:colOff>
      <xdr:row>64</xdr:row>
      <xdr:rowOff>102235</xdr:rowOff>
    </xdr:to>
    <xdr:sp macro="" textlink="">
      <xdr:nvSpPr>
        <xdr:cNvPr id="218" name="楕円 217"/>
        <xdr:cNvSpPr/>
      </xdr:nvSpPr>
      <xdr:spPr>
        <a:xfrm>
          <a:off x="104267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87012</xdr:rowOff>
    </xdr:from>
    <xdr:ext cx="469744" cy="259045"/>
    <xdr:sp macro="" textlink="">
      <xdr:nvSpPr>
        <xdr:cNvPr id="219" name="【体育館・プール】&#10;一人当たり面積該当値テキスト"/>
        <xdr:cNvSpPr txBox="1"/>
      </xdr:nvSpPr>
      <xdr:spPr>
        <a:xfrm>
          <a:off x="10515600" y="1088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1778</xdr:rowOff>
    </xdr:from>
    <xdr:to>
      <xdr:col>46</xdr:col>
      <xdr:colOff>38100</xdr:colOff>
      <xdr:row>64</xdr:row>
      <xdr:rowOff>103378</xdr:rowOff>
    </xdr:to>
    <xdr:sp macro="" textlink="">
      <xdr:nvSpPr>
        <xdr:cNvPr id="220" name="楕円 219"/>
        <xdr:cNvSpPr/>
      </xdr:nvSpPr>
      <xdr:spPr>
        <a:xfrm>
          <a:off x="8699500" y="1097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1778</xdr:rowOff>
    </xdr:from>
    <xdr:to>
      <xdr:col>41</xdr:col>
      <xdr:colOff>101600</xdr:colOff>
      <xdr:row>64</xdr:row>
      <xdr:rowOff>103378</xdr:rowOff>
    </xdr:to>
    <xdr:sp macro="" textlink="">
      <xdr:nvSpPr>
        <xdr:cNvPr id="221" name="楕円 220"/>
        <xdr:cNvSpPr/>
      </xdr:nvSpPr>
      <xdr:spPr>
        <a:xfrm>
          <a:off x="7810500" y="1097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52578</xdr:rowOff>
    </xdr:from>
    <xdr:to>
      <xdr:col>45</xdr:col>
      <xdr:colOff>177800</xdr:colOff>
      <xdr:row>64</xdr:row>
      <xdr:rowOff>52578</xdr:rowOff>
    </xdr:to>
    <xdr:cxnSp macro="">
      <xdr:nvCxnSpPr>
        <xdr:cNvPr id="222" name="直線コネクタ 221"/>
        <xdr:cNvCxnSpPr/>
      </xdr:nvCxnSpPr>
      <xdr:spPr>
        <a:xfrm>
          <a:off x="7861300" y="11025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3"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24"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5"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94505</xdr:rowOff>
    </xdr:from>
    <xdr:ext cx="469744" cy="259045"/>
    <xdr:sp macro="" textlink="">
      <xdr:nvSpPr>
        <xdr:cNvPr id="226" name="n_2mainValue【体育館・プール】&#10;一人当たり面積"/>
        <xdr:cNvSpPr txBox="1"/>
      </xdr:nvSpPr>
      <xdr:spPr>
        <a:xfrm>
          <a:off x="8515427" y="1106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94505</xdr:rowOff>
    </xdr:from>
    <xdr:ext cx="469744" cy="259045"/>
    <xdr:sp macro="" textlink="">
      <xdr:nvSpPr>
        <xdr:cNvPr id="227" name="n_3mainValue【体育館・プール】&#10;一人当たり面積"/>
        <xdr:cNvSpPr txBox="1"/>
      </xdr:nvSpPr>
      <xdr:spPr>
        <a:xfrm>
          <a:off x="7626427" y="1106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2" name="直線コネクタ 251"/>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3"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4" name="直線コネクタ 253"/>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5"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6" name="直線コネクタ 255"/>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57"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58" name="フローチャート: 判断 257"/>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59" name="フローチャート: 判断 258"/>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0" name="フローチャート: 判断 259"/>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1" name="フローチャート: 判断 260"/>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67" name="楕円 266"/>
        <xdr:cNvSpPr/>
      </xdr:nvSpPr>
      <xdr:spPr>
        <a:xfrm>
          <a:off x="4584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78757</xdr:rowOff>
    </xdr:from>
    <xdr:ext cx="405111" cy="259045"/>
    <xdr:sp macro="" textlink="">
      <xdr:nvSpPr>
        <xdr:cNvPr id="268" name="【福祉施設】&#10;有形固定資産減価償却率該当値テキスト"/>
        <xdr:cNvSpPr txBox="1"/>
      </xdr:nvSpPr>
      <xdr:spPr>
        <a:xfrm>
          <a:off x="4673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158750</xdr:rowOff>
    </xdr:from>
    <xdr:to>
      <xdr:col>15</xdr:col>
      <xdr:colOff>101600</xdr:colOff>
      <xdr:row>82</xdr:row>
      <xdr:rowOff>88900</xdr:rowOff>
    </xdr:to>
    <xdr:sp macro="" textlink="">
      <xdr:nvSpPr>
        <xdr:cNvPr id="269" name="楕円 268"/>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133986</xdr:rowOff>
    </xdr:from>
    <xdr:to>
      <xdr:col>10</xdr:col>
      <xdr:colOff>165100</xdr:colOff>
      <xdr:row>83</xdr:row>
      <xdr:rowOff>64136</xdr:rowOff>
    </xdr:to>
    <xdr:sp macro="" textlink="">
      <xdr:nvSpPr>
        <xdr:cNvPr id="270" name="楕円 269"/>
        <xdr:cNvSpPr/>
      </xdr:nvSpPr>
      <xdr:spPr>
        <a:xfrm>
          <a:off x="1968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83</xdr:row>
      <xdr:rowOff>13336</xdr:rowOff>
    </xdr:to>
    <xdr:cxnSp macro="">
      <xdr:nvCxnSpPr>
        <xdr:cNvPr id="271" name="直線コネクタ 270"/>
        <xdr:cNvCxnSpPr/>
      </xdr:nvCxnSpPr>
      <xdr:spPr>
        <a:xfrm flipV="1">
          <a:off x="2019300" y="14097000"/>
          <a:ext cx="889000" cy="14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72"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73"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74"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105427</xdr:rowOff>
    </xdr:from>
    <xdr:ext cx="405111" cy="259045"/>
    <xdr:sp macro="" textlink="">
      <xdr:nvSpPr>
        <xdr:cNvPr id="275" name="n_2mainValue【福祉施設】&#10;有形固定資産減価償却率"/>
        <xdr:cNvSpPr txBox="1"/>
      </xdr:nvSpPr>
      <xdr:spPr>
        <a:xfrm>
          <a:off x="2705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80663</xdr:rowOff>
    </xdr:from>
    <xdr:ext cx="405111" cy="259045"/>
    <xdr:sp macro="" textlink="">
      <xdr:nvSpPr>
        <xdr:cNvPr id="276" name="n_3mainValue【福祉施設】&#10;有形固定資産減価償却率"/>
        <xdr:cNvSpPr txBox="1"/>
      </xdr:nvSpPr>
      <xdr:spPr>
        <a:xfrm>
          <a:off x="18167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6" name="テキスト ボックス 29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8" name="テキスト ボックス 29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2" name="直線コネクタ 30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4" name="直線コネクタ 30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0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06" name="直線コネクタ 30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07"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08" name="フローチャート: 判断 30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09" name="フローチャート: 判断 30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0" name="フローチャート: 判断 30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1" name="フローチャート: 判断 31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17" name="楕円 316"/>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170197</xdr:rowOff>
    </xdr:from>
    <xdr:ext cx="469744" cy="259045"/>
    <xdr:sp macro="" textlink="">
      <xdr:nvSpPr>
        <xdr:cNvPr id="318" name="【福祉施設】&#10;一人当たり面積該当値テキスト"/>
        <xdr:cNvSpPr txBox="1"/>
      </xdr:nvSpPr>
      <xdr:spPr>
        <a:xfrm>
          <a:off x="10515600"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82006</xdr:rowOff>
    </xdr:from>
    <xdr:to>
      <xdr:col>46</xdr:col>
      <xdr:colOff>38100</xdr:colOff>
      <xdr:row>85</xdr:row>
      <xdr:rowOff>12156</xdr:rowOff>
    </xdr:to>
    <xdr:sp macro="" textlink="">
      <xdr:nvSpPr>
        <xdr:cNvPr id="319" name="楕円 318"/>
        <xdr:cNvSpPr/>
      </xdr:nvSpPr>
      <xdr:spPr>
        <a:xfrm>
          <a:off x="8699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82006</xdr:rowOff>
    </xdr:from>
    <xdr:to>
      <xdr:col>41</xdr:col>
      <xdr:colOff>101600</xdr:colOff>
      <xdr:row>85</xdr:row>
      <xdr:rowOff>12156</xdr:rowOff>
    </xdr:to>
    <xdr:sp macro="" textlink="">
      <xdr:nvSpPr>
        <xdr:cNvPr id="320" name="楕円 319"/>
        <xdr:cNvSpPr/>
      </xdr:nvSpPr>
      <xdr:spPr>
        <a:xfrm>
          <a:off x="7810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132806</xdr:rowOff>
    </xdr:from>
    <xdr:to>
      <xdr:col>45</xdr:col>
      <xdr:colOff>177800</xdr:colOff>
      <xdr:row>84</xdr:row>
      <xdr:rowOff>132806</xdr:rowOff>
    </xdr:to>
    <xdr:cxnSp macro="">
      <xdr:nvCxnSpPr>
        <xdr:cNvPr id="321" name="直線コネクタ 320"/>
        <xdr:cNvCxnSpPr/>
      </xdr:nvCxnSpPr>
      <xdr:spPr>
        <a:xfrm>
          <a:off x="7861300" y="14534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22"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23"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24" name="n_3aveValue【福祉施設】&#10;一人当たり面積"/>
        <xdr:cNvSpPr txBox="1"/>
      </xdr:nvSpPr>
      <xdr:spPr>
        <a:xfrm>
          <a:off x="7626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28683</xdr:rowOff>
    </xdr:from>
    <xdr:ext cx="469744" cy="259045"/>
    <xdr:sp macro="" textlink="">
      <xdr:nvSpPr>
        <xdr:cNvPr id="325" name="n_2mainValue【福祉施設】&#10;一人当たり面積"/>
        <xdr:cNvSpPr txBox="1"/>
      </xdr:nvSpPr>
      <xdr:spPr>
        <a:xfrm>
          <a:off x="8515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28683</xdr:rowOff>
    </xdr:from>
    <xdr:ext cx="469744" cy="259045"/>
    <xdr:sp macro="" textlink="">
      <xdr:nvSpPr>
        <xdr:cNvPr id="326" name="n_3mainValue【福祉施設】&#10;一人当たり面積"/>
        <xdr:cNvSpPr txBox="1"/>
      </xdr:nvSpPr>
      <xdr:spPr>
        <a:xfrm>
          <a:off x="7626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7" name="直線コネクタ 33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8" name="テキスト ボックス 33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9" name="直線コネクタ 33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0" name="テキスト ボックス 33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1" name="直線コネクタ 34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2" name="テキスト ボックス 34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3" name="直線コネクタ 34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4" name="テキスト ボックス 34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5" name="直線コネクタ 34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6" name="テキスト ボックス 34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7" name="直線コネクタ 34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8" name="テキスト ボックス 34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0" name="テキスト ボックス 3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2" name="直線コネクタ 351"/>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3"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54" name="直線コネクタ 353"/>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55"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56" name="直線コネクタ 355"/>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57" name="【市民会館】&#10;有形固定資産減価償却率平均値テキスト"/>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58" name="フローチャート: 判断 357"/>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59" name="フローチャート: 判断 358"/>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0" name="フローチャート: 判断 359"/>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1" name="フローチャート: 判断 360"/>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40095</xdr:rowOff>
    </xdr:from>
    <xdr:to>
      <xdr:col>24</xdr:col>
      <xdr:colOff>114300</xdr:colOff>
      <xdr:row>105</xdr:row>
      <xdr:rowOff>141695</xdr:rowOff>
    </xdr:to>
    <xdr:sp macro="" textlink="">
      <xdr:nvSpPr>
        <xdr:cNvPr id="367" name="楕円 366"/>
        <xdr:cNvSpPr/>
      </xdr:nvSpPr>
      <xdr:spPr>
        <a:xfrm>
          <a:off x="45847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18522</xdr:rowOff>
    </xdr:from>
    <xdr:ext cx="405111" cy="259045"/>
    <xdr:sp macro="" textlink="">
      <xdr:nvSpPr>
        <xdr:cNvPr id="368" name="【市民会館】&#10;有形固定資産減価償却率該当値テキスト"/>
        <xdr:cNvSpPr txBox="1"/>
      </xdr:nvSpPr>
      <xdr:spPr>
        <a:xfrm>
          <a:off x="4673600"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123371</xdr:rowOff>
    </xdr:from>
    <xdr:to>
      <xdr:col>15</xdr:col>
      <xdr:colOff>101600</xdr:colOff>
      <xdr:row>106</xdr:row>
      <xdr:rowOff>53521</xdr:rowOff>
    </xdr:to>
    <xdr:sp macro="" textlink="">
      <xdr:nvSpPr>
        <xdr:cNvPr id="369" name="楕円 368"/>
        <xdr:cNvSpPr/>
      </xdr:nvSpPr>
      <xdr:spPr>
        <a:xfrm>
          <a:off x="2857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25400</xdr:rowOff>
    </xdr:from>
    <xdr:to>
      <xdr:col>10</xdr:col>
      <xdr:colOff>165100</xdr:colOff>
      <xdr:row>106</xdr:row>
      <xdr:rowOff>127000</xdr:rowOff>
    </xdr:to>
    <xdr:sp macro="" textlink="">
      <xdr:nvSpPr>
        <xdr:cNvPr id="370" name="楕円 369"/>
        <xdr:cNvSpPr/>
      </xdr:nvSpPr>
      <xdr:spPr>
        <a:xfrm>
          <a:off x="196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2721</xdr:rowOff>
    </xdr:from>
    <xdr:to>
      <xdr:col>15</xdr:col>
      <xdr:colOff>50800</xdr:colOff>
      <xdr:row>106</xdr:row>
      <xdr:rowOff>76200</xdr:rowOff>
    </xdr:to>
    <xdr:cxnSp macro="">
      <xdr:nvCxnSpPr>
        <xdr:cNvPr id="371" name="直線コネクタ 370"/>
        <xdr:cNvCxnSpPr/>
      </xdr:nvCxnSpPr>
      <xdr:spPr>
        <a:xfrm flipV="1">
          <a:off x="2019300" y="1817642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72"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373"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74"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44648</xdr:rowOff>
    </xdr:from>
    <xdr:ext cx="405111" cy="259045"/>
    <xdr:sp macro="" textlink="">
      <xdr:nvSpPr>
        <xdr:cNvPr id="375" name="n_2mainValue【市民会館】&#10;有形固定資産減価償却率"/>
        <xdr:cNvSpPr txBox="1"/>
      </xdr:nvSpPr>
      <xdr:spPr>
        <a:xfrm>
          <a:off x="2705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118127</xdr:rowOff>
    </xdr:from>
    <xdr:ext cx="405111" cy="259045"/>
    <xdr:sp macro="" textlink="">
      <xdr:nvSpPr>
        <xdr:cNvPr id="376" name="n_3mainValue【市民会館】&#10;有形固定資産減価償却率"/>
        <xdr:cNvSpPr txBox="1"/>
      </xdr:nvSpPr>
      <xdr:spPr>
        <a:xfrm>
          <a:off x="1816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7" name="直線コネクタ 38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8" name="テキスト ボックス 38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9" name="直線コネクタ 38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0" name="テキスト ボックス 38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1" name="直線コネクタ 39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2" name="テキスト ボックス 39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3" name="直線コネクタ 39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4" name="テキスト ボックス 39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5" name="直線コネクタ 39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6" name="テキスト ボックス 39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7" name="直線コネクタ 39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8" name="テキスト ボックス 39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2" name="直線コネクタ 401"/>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03"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04" name="直線コネクタ 403"/>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05"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06" name="直線コネクタ 405"/>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07"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08" name="フローチャート: 判断 407"/>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09" name="フローチャート: 判断 408"/>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0" name="フローチャート: 判断 40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1" name="フローチャート: 判断 410"/>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417" name="楕円 416"/>
        <xdr:cNvSpPr/>
      </xdr:nvSpPr>
      <xdr:spPr>
        <a:xfrm>
          <a:off x="10426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105427</xdr:rowOff>
    </xdr:from>
    <xdr:ext cx="469744" cy="259045"/>
    <xdr:sp macro="" textlink="">
      <xdr:nvSpPr>
        <xdr:cNvPr id="418" name="【市民会館】&#10;一人当たり面積該当値テキスト"/>
        <xdr:cNvSpPr txBox="1"/>
      </xdr:nvSpPr>
      <xdr:spPr>
        <a:xfrm>
          <a:off x="10515600"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79284</xdr:rowOff>
    </xdr:from>
    <xdr:to>
      <xdr:col>46</xdr:col>
      <xdr:colOff>38100</xdr:colOff>
      <xdr:row>106</xdr:row>
      <xdr:rowOff>9434</xdr:rowOff>
    </xdr:to>
    <xdr:sp macro="" textlink="">
      <xdr:nvSpPr>
        <xdr:cNvPr id="419" name="楕円 418"/>
        <xdr:cNvSpPr/>
      </xdr:nvSpPr>
      <xdr:spPr>
        <a:xfrm>
          <a:off x="8699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76019</xdr:rowOff>
    </xdr:from>
    <xdr:to>
      <xdr:col>41</xdr:col>
      <xdr:colOff>101600</xdr:colOff>
      <xdr:row>106</xdr:row>
      <xdr:rowOff>6169</xdr:rowOff>
    </xdr:to>
    <xdr:sp macro="" textlink="">
      <xdr:nvSpPr>
        <xdr:cNvPr id="420" name="楕円 419"/>
        <xdr:cNvSpPr/>
      </xdr:nvSpPr>
      <xdr:spPr>
        <a:xfrm>
          <a:off x="7810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126819</xdr:rowOff>
    </xdr:from>
    <xdr:to>
      <xdr:col>45</xdr:col>
      <xdr:colOff>177800</xdr:colOff>
      <xdr:row>105</xdr:row>
      <xdr:rowOff>130084</xdr:rowOff>
    </xdr:to>
    <xdr:cxnSp macro="">
      <xdr:nvCxnSpPr>
        <xdr:cNvPr id="421" name="直線コネクタ 420"/>
        <xdr:cNvCxnSpPr/>
      </xdr:nvCxnSpPr>
      <xdr:spPr>
        <a:xfrm>
          <a:off x="7861300" y="181290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22"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23"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24"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25961</xdr:rowOff>
    </xdr:from>
    <xdr:ext cx="469744" cy="259045"/>
    <xdr:sp macro="" textlink="">
      <xdr:nvSpPr>
        <xdr:cNvPr id="425" name="n_2mainValue【市民会館】&#10;一人当たり面積"/>
        <xdr:cNvSpPr txBox="1"/>
      </xdr:nvSpPr>
      <xdr:spPr>
        <a:xfrm>
          <a:off x="8515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22696</xdr:rowOff>
    </xdr:from>
    <xdr:ext cx="469744" cy="259045"/>
    <xdr:sp macro="" textlink="">
      <xdr:nvSpPr>
        <xdr:cNvPr id="426" name="n_3mainValue【市民会館】&#10;一人当たり面積"/>
        <xdr:cNvSpPr txBox="1"/>
      </xdr:nvSpPr>
      <xdr:spPr>
        <a:xfrm>
          <a:off x="7626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7" name="正方形/長方形 4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8" name="正方形/長方形 4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9" name="正方形/長方形 4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0" name="正方形/長方形 4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1" name="正方形/長方形 4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2" name="正方形/長方形 4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3" name="正方形/長方形 4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4" name="正方形/長方形 4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5" name="テキスト ボックス 4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6" name="直線コネクタ 4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7" name="直線コネクタ 43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8" name="テキスト ボックス 43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9" name="直線コネクタ 43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0" name="テキスト ボックス 43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1" name="直線コネクタ 44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2" name="テキスト ボックス 44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3" name="直線コネクタ 44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4" name="テキスト ボックス 44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5" name="直線コネクタ 44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6" name="テキスト ボックス 44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7" name="直線コネクタ 44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8" name="テキスト ボックス 44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9" name="直線コネクタ 4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0" name="テキスト ボックス 4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52" name="直線コネクタ 451"/>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53"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54" name="直線コネクタ 453"/>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55"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56" name="直線コネクタ 455"/>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57"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58" name="フローチャート: 判断 457"/>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59" name="フローチャート: 判断 458"/>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0" name="フローチャート: 判断 459"/>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61" name="フローチャート: 判断 460"/>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2" name="テキスト ボックス 4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10704</xdr:rowOff>
    </xdr:from>
    <xdr:to>
      <xdr:col>85</xdr:col>
      <xdr:colOff>177800</xdr:colOff>
      <xdr:row>38</xdr:row>
      <xdr:rowOff>112304</xdr:rowOff>
    </xdr:to>
    <xdr:sp macro="" textlink="">
      <xdr:nvSpPr>
        <xdr:cNvPr id="467" name="楕円 466"/>
        <xdr:cNvSpPr/>
      </xdr:nvSpPr>
      <xdr:spPr>
        <a:xfrm>
          <a:off x="162687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160581</xdr:rowOff>
    </xdr:from>
    <xdr:ext cx="405111" cy="259045"/>
    <xdr:sp macro="" textlink="">
      <xdr:nvSpPr>
        <xdr:cNvPr id="468" name="【一般廃棄物処理施設】&#10;有形固定資産減価償却率該当値テキスト"/>
        <xdr:cNvSpPr txBox="1"/>
      </xdr:nvSpPr>
      <xdr:spPr>
        <a:xfrm>
          <a:off x="16357600"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142966</xdr:rowOff>
    </xdr:from>
    <xdr:to>
      <xdr:col>76</xdr:col>
      <xdr:colOff>165100</xdr:colOff>
      <xdr:row>37</xdr:row>
      <xdr:rowOff>73116</xdr:rowOff>
    </xdr:to>
    <xdr:sp macro="" textlink="">
      <xdr:nvSpPr>
        <xdr:cNvPr id="469" name="楕円 468"/>
        <xdr:cNvSpPr/>
      </xdr:nvSpPr>
      <xdr:spPr>
        <a:xfrm>
          <a:off x="14541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97807</xdr:rowOff>
    </xdr:from>
    <xdr:ext cx="405111" cy="259045"/>
    <xdr:sp macro="" textlink="">
      <xdr:nvSpPr>
        <xdr:cNvPr id="470"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471"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72"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64243</xdr:rowOff>
    </xdr:from>
    <xdr:ext cx="405111" cy="259045"/>
    <xdr:sp macro="" textlink="">
      <xdr:nvSpPr>
        <xdr:cNvPr id="473" name="n_2mainValue【一般廃棄物処理施設】&#10;有形固定資産減価償却率"/>
        <xdr:cNvSpPr txBox="1"/>
      </xdr:nvSpPr>
      <xdr:spPr>
        <a:xfrm>
          <a:off x="14389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4" name="直線コネクタ 4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5" name="テキスト ボックス 48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6" name="直線コネクタ 4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87" name="テキスト ボックス 48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8" name="直線コネクタ 4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9" name="テキスト ボックス 48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0" name="直線コネクタ 4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1" name="テキスト ボックス 49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2" name="直線コネクタ 4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3" name="テキスト ボックス 49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95" name="テキスト ボックス 49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497" name="直線コネクタ 496"/>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498"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499" name="直線コネクタ 498"/>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00"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01" name="直線コネクタ 500"/>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02"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03" name="フローチャート: 判断 502"/>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04" name="フローチャート: 判断 503"/>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05" name="フローチャート: 判断 504"/>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06" name="フローチャート: 判断 505"/>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89734</xdr:rowOff>
    </xdr:from>
    <xdr:to>
      <xdr:col>116</xdr:col>
      <xdr:colOff>114300</xdr:colOff>
      <xdr:row>42</xdr:row>
      <xdr:rowOff>19884</xdr:rowOff>
    </xdr:to>
    <xdr:sp macro="" textlink="">
      <xdr:nvSpPr>
        <xdr:cNvPr id="512" name="楕円 511"/>
        <xdr:cNvSpPr/>
      </xdr:nvSpPr>
      <xdr:spPr>
        <a:xfrm>
          <a:off x="22110700" y="711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4661</xdr:rowOff>
    </xdr:from>
    <xdr:ext cx="534377" cy="259045"/>
    <xdr:sp macro="" textlink="">
      <xdr:nvSpPr>
        <xdr:cNvPr id="513" name="【一般廃棄物処理施設】&#10;一人当たり有形固定資産（償却資産）額該当値テキスト"/>
        <xdr:cNvSpPr txBox="1"/>
      </xdr:nvSpPr>
      <xdr:spPr>
        <a:xfrm>
          <a:off x="22199600" y="703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110112</xdr:rowOff>
    </xdr:from>
    <xdr:to>
      <xdr:col>107</xdr:col>
      <xdr:colOff>101600</xdr:colOff>
      <xdr:row>42</xdr:row>
      <xdr:rowOff>40262</xdr:rowOff>
    </xdr:to>
    <xdr:sp macro="" textlink="">
      <xdr:nvSpPr>
        <xdr:cNvPr id="514" name="楕円 513"/>
        <xdr:cNvSpPr/>
      </xdr:nvSpPr>
      <xdr:spPr>
        <a:xfrm>
          <a:off x="20383500" y="713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109879</xdr:rowOff>
    </xdr:from>
    <xdr:ext cx="534377" cy="259045"/>
    <xdr:sp macro="" textlink="">
      <xdr:nvSpPr>
        <xdr:cNvPr id="515"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16"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17"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31389</xdr:rowOff>
    </xdr:from>
    <xdr:ext cx="534377" cy="259045"/>
    <xdr:sp macro="" textlink="">
      <xdr:nvSpPr>
        <xdr:cNvPr id="518" name="n_2mainValue【一般廃棄物処理施設】&#10;一人当たり有形固定資産（償却資産）額"/>
        <xdr:cNvSpPr txBox="1"/>
      </xdr:nvSpPr>
      <xdr:spPr>
        <a:xfrm>
          <a:off x="20167111" y="723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9" name="正方形/長方形 5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0" name="正方形/長方形 5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1" name="正方形/長方形 5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2" name="正方形/長方形 5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3" name="正方形/長方形 5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4" name="正方形/長方形 5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5" name="正方形/長方形 5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正方形/長方形 52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3" name="テキスト ボックス 5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4" name="直線コネクタ 5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5" name="直線コネクタ 54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6" name="テキスト ボックス 54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7" name="直線コネクタ 54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8" name="テキスト ボックス 54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9" name="直線コネクタ 54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0" name="テキスト ボックス 54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1" name="直線コネクタ 55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2" name="テキスト ボックス 55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3" name="直線コネクタ 55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4" name="テキスト ボックス 55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5" name="直線コネクタ 55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6" name="テキスト ボックス 55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8" name="テキスト ボックス 5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560" name="直線コネクタ 559"/>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561"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562" name="直線コネクタ 561"/>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563"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564" name="直線コネクタ 563"/>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565"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566" name="フローチャート: 判断 565"/>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567" name="フローチャート: 判断 566"/>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568" name="フローチャート: 判断 567"/>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569" name="フローチャート: 判断 568"/>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0" name="テキスト ボックス 5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1" name="テキスト ボックス 5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2" name="テキスト ボックス 5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3" name="テキスト ボックス 5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4" name="テキスト ボックス 5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130992</xdr:rowOff>
    </xdr:from>
    <xdr:to>
      <xdr:col>85</xdr:col>
      <xdr:colOff>177800</xdr:colOff>
      <xdr:row>82</xdr:row>
      <xdr:rowOff>61142</xdr:rowOff>
    </xdr:to>
    <xdr:sp macro="" textlink="">
      <xdr:nvSpPr>
        <xdr:cNvPr id="575" name="楕円 574"/>
        <xdr:cNvSpPr/>
      </xdr:nvSpPr>
      <xdr:spPr>
        <a:xfrm>
          <a:off x="162687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109419</xdr:rowOff>
    </xdr:from>
    <xdr:ext cx="405111" cy="259045"/>
    <xdr:sp macro="" textlink="">
      <xdr:nvSpPr>
        <xdr:cNvPr id="576" name="【消防施設】&#10;有形固定資産減価償却率該当値テキスト"/>
        <xdr:cNvSpPr txBox="1"/>
      </xdr:nvSpPr>
      <xdr:spPr>
        <a:xfrm>
          <a:off x="16357600" y="1399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64044</xdr:rowOff>
    </xdr:from>
    <xdr:to>
      <xdr:col>76</xdr:col>
      <xdr:colOff>165100</xdr:colOff>
      <xdr:row>81</xdr:row>
      <xdr:rowOff>165644</xdr:rowOff>
    </xdr:to>
    <xdr:sp macro="" textlink="">
      <xdr:nvSpPr>
        <xdr:cNvPr id="577" name="楕円 576"/>
        <xdr:cNvSpPr/>
      </xdr:nvSpPr>
      <xdr:spPr>
        <a:xfrm>
          <a:off x="14541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108131</xdr:rowOff>
    </xdr:from>
    <xdr:to>
      <xdr:col>72</xdr:col>
      <xdr:colOff>38100</xdr:colOff>
      <xdr:row>82</xdr:row>
      <xdr:rowOff>38281</xdr:rowOff>
    </xdr:to>
    <xdr:sp macro="" textlink="">
      <xdr:nvSpPr>
        <xdr:cNvPr id="578" name="楕円 577"/>
        <xdr:cNvSpPr/>
      </xdr:nvSpPr>
      <xdr:spPr>
        <a:xfrm>
          <a:off x="13652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114844</xdr:rowOff>
    </xdr:from>
    <xdr:to>
      <xdr:col>76</xdr:col>
      <xdr:colOff>114300</xdr:colOff>
      <xdr:row>81</xdr:row>
      <xdr:rowOff>158931</xdr:rowOff>
    </xdr:to>
    <xdr:cxnSp macro="">
      <xdr:nvCxnSpPr>
        <xdr:cNvPr id="579" name="直線コネクタ 578"/>
        <xdr:cNvCxnSpPr/>
      </xdr:nvCxnSpPr>
      <xdr:spPr>
        <a:xfrm flipV="1">
          <a:off x="13703300" y="140022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580"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581"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582"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10721</xdr:rowOff>
    </xdr:from>
    <xdr:ext cx="405111" cy="259045"/>
    <xdr:sp macro="" textlink="">
      <xdr:nvSpPr>
        <xdr:cNvPr id="583" name="n_2mainValue【消防施設】&#10;有形固定資産減価償却率"/>
        <xdr:cNvSpPr txBox="1"/>
      </xdr:nvSpPr>
      <xdr:spPr>
        <a:xfrm>
          <a:off x="14389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29408</xdr:rowOff>
    </xdr:from>
    <xdr:ext cx="405111" cy="259045"/>
    <xdr:sp macro="" textlink="">
      <xdr:nvSpPr>
        <xdr:cNvPr id="584" name="n_3mainValue【消防施設】&#10;有形固定資産減価償却率"/>
        <xdr:cNvSpPr txBox="1"/>
      </xdr:nvSpPr>
      <xdr:spPr>
        <a:xfrm>
          <a:off x="13500744" y="1408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606" name="直線コネクタ 605"/>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07"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08" name="直線コネクタ 607"/>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609"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610" name="直線コネクタ 609"/>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611"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612" name="フローチャート: 判断 611"/>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613" name="フローチャート: 判断 612"/>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14" name="フローチャート: 判断 613"/>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15" name="フローチャート: 判断 614"/>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621" name="楕円 620"/>
        <xdr:cNvSpPr/>
      </xdr:nvSpPr>
      <xdr:spPr>
        <a:xfrm>
          <a:off x="22110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107459</xdr:rowOff>
    </xdr:from>
    <xdr:ext cx="469744" cy="259045"/>
    <xdr:sp macro="" textlink="">
      <xdr:nvSpPr>
        <xdr:cNvPr id="622" name="【消防施設】&#10;一人当たり面積該当値テキスト"/>
        <xdr:cNvSpPr txBox="1"/>
      </xdr:nvSpPr>
      <xdr:spPr>
        <a:xfrm>
          <a:off x="22199600"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115315</xdr:rowOff>
    </xdr:from>
    <xdr:to>
      <xdr:col>107</xdr:col>
      <xdr:colOff>101600</xdr:colOff>
      <xdr:row>85</xdr:row>
      <xdr:rowOff>45465</xdr:rowOff>
    </xdr:to>
    <xdr:sp macro="" textlink="">
      <xdr:nvSpPr>
        <xdr:cNvPr id="623" name="楕円 622"/>
        <xdr:cNvSpPr/>
      </xdr:nvSpPr>
      <xdr:spPr>
        <a:xfrm>
          <a:off x="20383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624" name="楕円 623"/>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166115</xdr:rowOff>
    </xdr:from>
    <xdr:to>
      <xdr:col>107</xdr:col>
      <xdr:colOff>50800</xdr:colOff>
      <xdr:row>85</xdr:row>
      <xdr:rowOff>3811</xdr:rowOff>
    </xdr:to>
    <xdr:cxnSp macro="">
      <xdr:nvCxnSpPr>
        <xdr:cNvPr id="625" name="直線コネクタ 624"/>
        <xdr:cNvCxnSpPr/>
      </xdr:nvCxnSpPr>
      <xdr:spPr>
        <a:xfrm flipV="1">
          <a:off x="19545300" y="145679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626"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27"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628"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36592</xdr:rowOff>
    </xdr:from>
    <xdr:ext cx="469744" cy="259045"/>
    <xdr:sp macro="" textlink="">
      <xdr:nvSpPr>
        <xdr:cNvPr id="629" name="n_2mainValue【消防施設】&#10;一人当たり面積"/>
        <xdr:cNvSpPr txBox="1"/>
      </xdr:nvSpPr>
      <xdr:spPr>
        <a:xfrm>
          <a:off x="20199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630" name="n_3mainValue【消防施設】&#10;一人当たり面積"/>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1" name="直線コネクタ 6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2" name="テキスト ボックス 64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3" name="直線コネクタ 6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4" name="テキスト ボックス 6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5" name="直線コネクタ 6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6" name="テキスト ボックス 6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7" name="直線コネクタ 6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8" name="テキスト ボックス 6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9" name="直線コネクタ 6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0" name="テキスト ボックス 6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1" name="直線コネクタ 6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2" name="テキスト ボックス 65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3" name="直線コネクタ 6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4" name="テキスト ボックス 6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656" name="直線コネクタ 655"/>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657"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658" name="直線コネクタ 657"/>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5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0" name="直線コネクタ 65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80934</xdr:rowOff>
    </xdr:from>
    <xdr:ext cx="405111" cy="259045"/>
    <xdr:sp macro="" textlink="">
      <xdr:nvSpPr>
        <xdr:cNvPr id="661" name="【庁舎】&#10;有形固定資産減価償却率平均値テキスト"/>
        <xdr:cNvSpPr txBox="1"/>
      </xdr:nvSpPr>
      <xdr:spPr>
        <a:xfrm>
          <a:off x="16357600" y="1756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662" name="フローチャート: 判断 661"/>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663" name="フローチャート: 判断 662"/>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64" name="フローチャート: 判断 663"/>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665" name="フローチャート: 判断 664"/>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6" name="テキスト ボックス 6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7" name="テキスト ボックス 6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8" name="テキスト ボックス 6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9" name="テキスト ボックス 6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0" name="テキスト ボックス 6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30299</xdr:rowOff>
    </xdr:from>
    <xdr:to>
      <xdr:col>85</xdr:col>
      <xdr:colOff>177800</xdr:colOff>
      <xdr:row>105</xdr:row>
      <xdr:rowOff>131899</xdr:rowOff>
    </xdr:to>
    <xdr:sp macro="" textlink="">
      <xdr:nvSpPr>
        <xdr:cNvPr id="671" name="楕円 670"/>
        <xdr:cNvSpPr/>
      </xdr:nvSpPr>
      <xdr:spPr>
        <a:xfrm>
          <a:off x="162687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8726</xdr:rowOff>
    </xdr:from>
    <xdr:ext cx="405111" cy="259045"/>
    <xdr:sp macro="" textlink="">
      <xdr:nvSpPr>
        <xdr:cNvPr id="672" name="【庁舎】&#10;有形固定資産減価償却率該当値テキスト"/>
        <xdr:cNvSpPr txBox="1"/>
      </xdr:nvSpPr>
      <xdr:spPr>
        <a:xfrm>
          <a:off x="16357600"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20501</xdr:rowOff>
    </xdr:from>
    <xdr:to>
      <xdr:col>76</xdr:col>
      <xdr:colOff>165100</xdr:colOff>
      <xdr:row>105</xdr:row>
      <xdr:rowOff>122101</xdr:rowOff>
    </xdr:to>
    <xdr:sp macro="" textlink="">
      <xdr:nvSpPr>
        <xdr:cNvPr id="673" name="楕円 672"/>
        <xdr:cNvSpPr/>
      </xdr:nvSpPr>
      <xdr:spPr>
        <a:xfrm>
          <a:off x="14541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105411</xdr:rowOff>
    </xdr:from>
    <xdr:to>
      <xdr:col>72</xdr:col>
      <xdr:colOff>38100</xdr:colOff>
      <xdr:row>106</xdr:row>
      <xdr:rowOff>35561</xdr:rowOff>
    </xdr:to>
    <xdr:sp macro="" textlink="">
      <xdr:nvSpPr>
        <xdr:cNvPr id="674" name="楕円 673"/>
        <xdr:cNvSpPr/>
      </xdr:nvSpPr>
      <xdr:spPr>
        <a:xfrm>
          <a:off x="1365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71301</xdr:rowOff>
    </xdr:from>
    <xdr:to>
      <xdr:col>76</xdr:col>
      <xdr:colOff>114300</xdr:colOff>
      <xdr:row>105</xdr:row>
      <xdr:rowOff>156211</xdr:rowOff>
    </xdr:to>
    <xdr:cxnSp macro="">
      <xdr:nvCxnSpPr>
        <xdr:cNvPr id="675" name="直線コネクタ 674"/>
        <xdr:cNvCxnSpPr/>
      </xdr:nvCxnSpPr>
      <xdr:spPr>
        <a:xfrm flipV="1">
          <a:off x="13703300" y="18073551"/>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676" name="n_1aveValue【庁舎】&#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677"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678"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113228</xdr:rowOff>
    </xdr:from>
    <xdr:ext cx="405111" cy="259045"/>
    <xdr:sp macro="" textlink="">
      <xdr:nvSpPr>
        <xdr:cNvPr id="679" name="n_2mainValue【庁舎】&#10;有形固定資産減価償却率"/>
        <xdr:cNvSpPr txBox="1"/>
      </xdr:nvSpPr>
      <xdr:spPr>
        <a:xfrm>
          <a:off x="143897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26688</xdr:rowOff>
    </xdr:from>
    <xdr:ext cx="405111" cy="259045"/>
    <xdr:sp macro="" textlink="">
      <xdr:nvSpPr>
        <xdr:cNvPr id="680" name="n_3mainValue【庁舎】&#10;有形固定資産減価償却率"/>
        <xdr:cNvSpPr txBox="1"/>
      </xdr:nvSpPr>
      <xdr:spPr>
        <a:xfrm>
          <a:off x="13500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1" name="正方形/長方形 6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2" name="正方形/長方形 6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3" name="正方形/長方形 6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4" name="正方形/長方形 6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5" name="正方形/長方形 6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6" name="正方形/長方形 6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7" name="正方形/長方形 6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8" name="正方形/長方形 6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9" name="テキスト ボックス 6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0" name="直線コネクタ 6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91" name="テキスト ボックス 69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92" name="直線コネクタ 6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3" name="テキスト ボックス 6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4" name="直線コネクタ 6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5" name="テキスト ボックス 6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6" name="直線コネクタ 6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7" name="テキスト ボックス 6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8" name="直線コネクタ 6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9" name="テキスト ボックス 6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0" name="直線コネクタ 6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1" name="テキスト ボックス 7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2" name="直線コネクタ 7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3" name="テキスト ボックス 70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4" name="直線コネクタ 7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5" name="テキスト ボックス 7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707" name="直線コネクタ 706"/>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708"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709" name="直線コネクタ 708"/>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710"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711" name="直線コネクタ 710"/>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12"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13" name="フローチャート: 判断 712"/>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14" name="フローチャート: 判断 713"/>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715" name="フローチャート: 判断 714"/>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716" name="フローチャート: 判断 715"/>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7" name="テキスト ボックス 7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8" name="テキスト ボックス 7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9" name="テキスト ボックス 7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0" name="テキスト ボックス 7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1" name="テキスト ボックス 7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144599</xdr:rowOff>
    </xdr:from>
    <xdr:to>
      <xdr:col>116</xdr:col>
      <xdr:colOff>114300</xdr:colOff>
      <xdr:row>108</xdr:row>
      <xdr:rowOff>74749</xdr:rowOff>
    </xdr:to>
    <xdr:sp macro="" textlink="">
      <xdr:nvSpPr>
        <xdr:cNvPr id="722" name="楕円 721"/>
        <xdr:cNvSpPr/>
      </xdr:nvSpPr>
      <xdr:spPr>
        <a:xfrm>
          <a:off x="221107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123026</xdr:rowOff>
    </xdr:from>
    <xdr:ext cx="469744" cy="259045"/>
    <xdr:sp macro="" textlink="">
      <xdr:nvSpPr>
        <xdr:cNvPr id="723" name="【庁舎】&#10;一人当たり面積該当値テキスト"/>
        <xdr:cNvSpPr txBox="1"/>
      </xdr:nvSpPr>
      <xdr:spPr>
        <a:xfrm>
          <a:off x="22199600"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907</xdr:rowOff>
    </xdr:from>
    <xdr:to>
      <xdr:col>107</xdr:col>
      <xdr:colOff>101600</xdr:colOff>
      <xdr:row>107</xdr:row>
      <xdr:rowOff>102507</xdr:rowOff>
    </xdr:to>
    <xdr:sp macro="" textlink="">
      <xdr:nvSpPr>
        <xdr:cNvPr id="724" name="楕円 723"/>
        <xdr:cNvSpPr/>
      </xdr:nvSpPr>
      <xdr:spPr>
        <a:xfrm>
          <a:off x="2038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25" name="楕円 724"/>
        <xdr:cNvSpPr/>
      </xdr:nvSpPr>
      <xdr:spPr>
        <a:xfrm>
          <a:off x="19494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48442</xdr:rowOff>
    </xdr:from>
    <xdr:to>
      <xdr:col>107</xdr:col>
      <xdr:colOff>50800</xdr:colOff>
      <xdr:row>107</xdr:row>
      <xdr:rowOff>51707</xdr:rowOff>
    </xdr:to>
    <xdr:cxnSp macro="">
      <xdr:nvCxnSpPr>
        <xdr:cNvPr id="726" name="直線コネクタ 725"/>
        <xdr:cNvCxnSpPr/>
      </xdr:nvCxnSpPr>
      <xdr:spPr>
        <a:xfrm>
          <a:off x="19545300" y="183935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27"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728"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729"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730" name="n_2mainValue【庁舎】&#10;一人当たり面積"/>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731" name="n_3mainValue【庁舎】&#10;一人当たり面積"/>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において有形固定資産減価償却率が類似団体平均を上回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厳しい財政状況の中でも、公共施設マネジメント基本計画に沿って計画的に施設の長寿命化・更新等を行い、その財源については、公共施設整備基金を計画的に積み立てるとともに、公債費を適切に管理し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102,175
94,815
87.57
33,084,573
29,818,613
1,237,753
19,025,336
21,826,300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基準財政収入額、基準財政需要額ともに減少したため、変動はありません。依然として類似団体平均を上回っている状況ではありますが、限られた財源と地域資源を経営的視点で有効活用し、引き続き財政の健全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40</xdr:row>
      <xdr:rowOff>167217</xdr:rowOff>
    </xdr:to>
    <xdr:cxnSp macro="">
      <xdr:nvCxnSpPr>
        <xdr:cNvPr id="69" name="直線コネクタ 68"/>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9172</xdr:rowOff>
    </xdr:to>
    <xdr:cxnSp macro="">
      <xdr:nvCxnSpPr>
        <xdr:cNvPr id="72" name="直線コネクタ 71"/>
        <xdr:cNvCxnSpPr/>
      </xdr:nvCxnSpPr>
      <xdr:spPr>
        <a:xfrm flipV="1">
          <a:off x="3225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9172</xdr:rowOff>
    </xdr:from>
    <xdr:to>
      <xdr:col>15</xdr:col>
      <xdr:colOff>82550</xdr:colOff>
      <xdr:row>41</xdr:row>
      <xdr:rowOff>22578</xdr:rowOff>
    </xdr:to>
    <xdr:cxnSp macro="">
      <xdr:nvCxnSpPr>
        <xdr:cNvPr id="75" name="直線コネクタ 74"/>
        <xdr:cNvCxnSpPr/>
      </xdr:nvCxnSpPr>
      <xdr:spPr>
        <a:xfrm flipV="1">
          <a:off x="2336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22578</xdr:rowOff>
    </xdr:to>
    <xdr:cxnSp macro="">
      <xdr:nvCxnSpPr>
        <xdr:cNvPr id="78" name="直線コネクタ 77"/>
        <xdr:cNvCxnSpPr/>
      </xdr:nvCxnSpPr>
      <xdr:spPr>
        <a:xfrm>
          <a:off x="1447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2" name="テキスト ボックス 81"/>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129822</xdr:rowOff>
    </xdr:from>
    <xdr:to>
      <xdr:col>15</xdr:col>
      <xdr:colOff>133350</xdr:colOff>
      <xdr:row>41</xdr:row>
      <xdr:rowOff>59972</xdr:rowOff>
    </xdr:to>
    <xdr:sp macro="" textlink="">
      <xdr:nvSpPr>
        <xdr:cNvPr id="92" name="楕円 91"/>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93" name="テキスト ボックス 92"/>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地方税、地方交付税等が増加し、経常経費に充てる一般財源が増加したため、また、国県支出金等が増加し、経常経費に充てる特定財源が増加したため、経常収支比率が</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ました。しかし、物件費、扶助費、公債費等の増加をはじめ、経常的経費全体が増加傾向にあります。依然として高止まりの傾向にあるため、今後も経常的経費の抑制を図るとともに、経常一般財源の確保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65786</xdr:rowOff>
    </xdr:from>
    <xdr:to>
      <xdr:col>23</xdr:col>
      <xdr:colOff>133350</xdr:colOff>
      <xdr:row>65</xdr:row>
      <xdr:rowOff>99568</xdr:rowOff>
    </xdr:to>
    <xdr:cxnSp macro="">
      <xdr:nvCxnSpPr>
        <xdr:cNvPr id="130" name="直線コネクタ 129"/>
        <xdr:cNvCxnSpPr/>
      </xdr:nvCxnSpPr>
      <xdr:spPr>
        <a:xfrm flipV="1">
          <a:off x="4114800" y="1121003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10414</xdr:rowOff>
    </xdr:from>
    <xdr:to>
      <xdr:col>19</xdr:col>
      <xdr:colOff>133350</xdr:colOff>
      <xdr:row>65</xdr:row>
      <xdr:rowOff>99568</xdr:rowOff>
    </xdr:to>
    <xdr:cxnSp macro="">
      <xdr:nvCxnSpPr>
        <xdr:cNvPr id="133" name="直線コネクタ 132"/>
        <xdr:cNvCxnSpPr/>
      </xdr:nvCxnSpPr>
      <xdr:spPr>
        <a:xfrm>
          <a:off x="3225800" y="1098321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10414</xdr:rowOff>
    </xdr:from>
    <xdr:to>
      <xdr:col>15</xdr:col>
      <xdr:colOff>82550</xdr:colOff>
      <xdr:row>64</xdr:row>
      <xdr:rowOff>34544</xdr:rowOff>
    </xdr:to>
    <xdr:cxnSp macro="">
      <xdr:nvCxnSpPr>
        <xdr:cNvPr id="136" name="直線コネクタ 135"/>
        <xdr:cNvCxnSpPr/>
      </xdr:nvCxnSpPr>
      <xdr:spPr>
        <a:xfrm flipV="1">
          <a:off x="2336800" y="109832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148082</xdr:rowOff>
    </xdr:from>
    <xdr:to>
      <xdr:col>11</xdr:col>
      <xdr:colOff>31750</xdr:colOff>
      <xdr:row>64</xdr:row>
      <xdr:rowOff>34544</xdr:rowOff>
    </xdr:to>
    <xdr:cxnSp macro="">
      <xdr:nvCxnSpPr>
        <xdr:cNvPr id="139" name="直線コネクタ 138"/>
        <xdr:cNvCxnSpPr/>
      </xdr:nvCxnSpPr>
      <xdr:spPr>
        <a:xfrm>
          <a:off x="1447800" y="109494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14986</xdr:rowOff>
    </xdr:from>
    <xdr:to>
      <xdr:col>23</xdr:col>
      <xdr:colOff>184150</xdr:colOff>
      <xdr:row>65</xdr:row>
      <xdr:rowOff>116586</xdr:rowOff>
    </xdr:to>
    <xdr:sp macro="" textlink="">
      <xdr:nvSpPr>
        <xdr:cNvPr id="149" name="楕円 148"/>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158513</xdr:rowOff>
    </xdr:from>
    <xdr:ext cx="762000" cy="259045"/>
    <xdr:sp macro="" textlink="">
      <xdr:nvSpPr>
        <xdr:cNvPr id="150" name="財政構造の弾力性該当値テキスト"/>
        <xdr:cNvSpPr txBox="1"/>
      </xdr:nvSpPr>
      <xdr:spPr>
        <a:xfrm>
          <a:off x="5041900" y="1113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48768</xdr:rowOff>
    </xdr:from>
    <xdr:to>
      <xdr:col>19</xdr:col>
      <xdr:colOff>184150</xdr:colOff>
      <xdr:row>65</xdr:row>
      <xdr:rowOff>150368</xdr:rowOff>
    </xdr:to>
    <xdr:sp macro="" textlink="">
      <xdr:nvSpPr>
        <xdr:cNvPr id="151" name="楕円 150"/>
        <xdr:cNvSpPr/>
      </xdr:nvSpPr>
      <xdr:spPr>
        <a:xfrm>
          <a:off x="4064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135145</xdr:rowOff>
    </xdr:from>
    <xdr:ext cx="736600" cy="259045"/>
    <xdr:sp macro="" textlink="">
      <xdr:nvSpPr>
        <xdr:cNvPr id="152" name="テキスト ボックス 151"/>
        <xdr:cNvSpPr txBox="1"/>
      </xdr:nvSpPr>
      <xdr:spPr>
        <a:xfrm>
          <a:off x="3733800" y="1127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131064</xdr:rowOff>
    </xdr:from>
    <xdr:to>
      <xdr:col>15</xdr:col>
      <xdr:colOff>133350</xdr:colOff>
      <xdr:row>64</xdr:row>
      <xdr:rowOff>61214</xdr:rowOff>
    </xdr:to>
    <xdr:sp macro="" textlink="">
      <xdr:nvSpPr>
        <xdr:cNvPr id="153" name="楕円 152"/>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71391</xdr:rowOff>
    </xdr:from>
    <xdr:ext cx="762000" cy="259045"/>
    <xdr:sp macro="" textlink="">
      <xdr:nvSpPr>
        <xdr:cNvPr id="154" name="テキスト ボックス 153"/>
        <xdr:cNvSpPr txBox="1"/>
      </xdr:nvSpPr>
      <xdr:spPr>
        <a:xfrm>
          <a:off x="2844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5" name="楕円 154"/>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70121</xdr:rowOff>
    </xdr:from>
    <xdr:ext cx="762000" cy="259045"/>
    <xdr:sp macro="" textlink="">
      <xdr:nvSpPr>
        <xdr:cNvPr id="156" name="テキスト ボックス 155"/>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97282</xdr:rowOff>
    </xdr:from>
    <xdr:to>
      <xdr:col>7</xdr:col>
      <xdr:colOff>31750</xdr:colOff>
      <xdr:row>64</xdr:row>
      <xdr:rowOff>27432</xdr:rowOff>
    </xdr:to>
    <xdr:sp macro="" textlink="">
      <xdr:nvSpPr>
        <xdr:cNvPr id="157" name="楕円 156"/>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37609</xdr:rowOff>
    </xdr:from>
    <xdr:ext cx="762000" cy="259045"/>
    <xdr:sp macro="" textlink="">
      <xdr:nvSpPr>
        <xdr:cNvPr id="158" name="テキスト ボックス 157"/>
        <xdr:cNvSpPr txBox="1"/>
      </xdr:nvSpPr>
      <xdr:spPr>
        <a:xfrm>
          <a:off x="1066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給与月額の増額等により増加しましたが、ごみ処理や消防業務を一部事務組合で行っていることや、人口に対する職員数が少ない等の要因により、類似団体平均と比較して低い水準にあります。物件費については、子育て健康プラザの供用開始に伴う施設管理業務委託料や光熱水費の皆増等により、増加しました。引き続き、施設管理や維持管理等の経常的経費の削減に努めます。</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75800</xdr:rowOff>
    </xdr:from>
    <xdr:to>
      <xdr:col>23</xdr:col>
      <xdr:colOff>133350</xdr:colOff>
      <xdr:row>80</xdr:row>
      <xdr:rowOff>80683</xdr:rowOff>
    </xdr:to>
    <xdr:cxnSp macro="">
      <xdr:nvCxnSpPr>
        <xdr:cNvPr id="191" name="直線コネクタ 190"/>
        <xdr:cNvCxnSpPr/>
      </xdr:nvCxnSpPr>
      <xdr:spPr>
        <a:xfrm>
          <a:off x="4114800" y="13791800"/>
          <a:ext cx="8382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53339</xdr:rowOff>
    </xdr:from>
    <xdr:to>
      <xdr:col>19</xdr:col>
      <xdr:colOff>133350</xdr:colOff>
      <xdr:row>80</xdr:row>
      <xdr:rowOff>75800</xdr:rowOff>
    </xdr:to>
    <xdr:cxnSp macro="">
      <xdr:nvCxnSpPr>
        <xdr:cNvPr id="194" name="直線コネクタ 193"/>
        <xdr:cNvCxnSpPr/>
      </xdr:nvCxnSpPr>
      <xdr:spPr>
        <a:xfrm>
          <a:off x="3225800" y="13769339"/>
          <a:ext cx="889000" cy="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38235</xdr:rowOff>
    </xdr:from>
    <xdr:to>
      <xdr:col>15</xdr:col>
      <xdr:colOff>82550</xdr:colOff>
      <xdr:row>80</xdr:row>
      <xdr:rowOff>53339</xdr:rowOff>
    </xdr:to>
    <xdr:cxnSp macro="">
      <xdr:nvCxnSpPr>
        <xdr:cNvPr id="197" name="直線コネクタ 196"/>
        <xdr:cNvCxnSpPr/>
      </xdr:nvCxnSpPr>
      <xdr:spPr>
        <a:xfrm>
          <a:off x="2336800" y="13754235"/>
          <a:ext cx="8890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23177</xdr:rowOff>
    </xdr:from>
    <xdr:to>
      <xdr:col>11</xdr:col>
      <xdr:colOff>31750</xdr:colOff>
      <xdr:row>80</xdr:row>
      <xdr:rowOff>38235</xdr:rowOff>
    </xdr:to>
    <xdr:cxnSp macro="">
      <xdr:nvCxnSpPr>
        <xdr:cNvPr id="200" name="直線コネクタ 199"/>
        <xdr:cNvCxnSpPr/>
      </xdr:nvCxnSpPr>
      <xdr:spPr>
        <a:xfrm>
          <a:off x="1447800" y="13739177"/>
          <a:ext cx="889000" cy="1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43366</xdr:rowOff>
    </xdr:from>
    <xdr:to>
      <xdr:col>7</xdr:col>
      <xdr:colOff>31750</xdr:colOff>
      <xdr:row>81</xdr:row>
      <xdr:rowOff>144966</xdr:rowOff>
    </xdr:to>
    <xdr:sp macro="" textlink="">
      <xdr:nvSpPr>
        <xdr:cNvPr id="203" name="フローチャート: 判断 202"/>
        <xdr:cNvSpPr/>
      </xdr:nvSpPr>
      <xdr:spPr>
        <a:xfrm>
          <a:off x="1397000" y="1393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129743</xdr:rowOff>
    </xdr:from>
    <xdr:ext cx="762000" cy="259045"/>
    <xdr:sp macro="" textlink="">
      <xdr:nvSpPr>
        <xdr:cNvPr id="204" name="テキスト ボックス 203"/>
        <xdr:cNvSpPr txBox="1"/>
      </xdr:nvSpPr>
      <xdr:spPr>
        <a:xfrm>
          <a:off x="1066800" y="1401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29883</xdr:rowOff>
    </xdr:from>
    <xdr:to>
      <xdr:col>23</xdr:col>
      <xdr:colOff>184150</xdr:colOff>
      <xdr:row>80</xdr:row>
      <xdr:rowOff>131483</xdr:rowOff>
    </xdr:to>
    <xdr:sp macro="" textlink="">
      <xdr:nvSpPr>
        <xdr:cNvPr id="210" name="楕円 209"/>
        <xdr:cNvSpPr/>
      </xdr:nvSpPr>
      <xdr:spPr>
        <a:xfrm>
          <a:off x="4902200" y="137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122610</xdr:rowOff>
    </xdr:from>
    <xdr:ext cx="762000" cy="259045"/>
    <xdr:sp macro="" textlink="">
      <xdr:nvSpPr>
        <xdr:cNvPr id="211" name="人件費・物件費等の状況該当値テキスト"/>
        <xdr:cNvSpPr txBox="1"/>
      </xdr:nvSpPr>
      <xdr:spPr>
        <a:xfrm>
          <a:off x="5041900" y="1366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25000</xdr:rowOff>
    </xdr:from>
    <xdr:to>
      <xdr:col>19</xdr:col>
      <xdr:colOff>184150</xdr:colOff>
      <xdr:row>80</xdr:row>
      <xdr:rowOff>126600</xdr:rowOff>
    </xdr:to>
    <xdr:sp macro="" textlink="">
      <xdr:nvSpPr>
        <xdr:cNvPr id="212" name="楕円 211"/>
        <xdr:cNvSpPr/>
      </xdr:nvSpPr>
      <xdr:spPr>
        <a:xfrm>
          <a:off x="4064000" y="137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136777</xdr:rowOff>
    </xdr:from>
    <xdr:ext cx="736600" cy="259045"/>
    <xdr:sp macro="" textlink="">
      <xdr:nvSpPr>
        <xdr:cNvPr id="213" name="テキスト ボックス 212"/>
        <xdr:cNvSpPr txBox="1"/>
      </xdr:nvSpPr>
      <xdr:spPr>
        <a:xfrm>
          <a:off x="3733800" y="1350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2539</xdr:rowOff>
    </xdr:from>
    <xdr:to>
      <xdr:col>15</xdr:col>
      <xdr:colOff>133350</xdr:colOff>
      <xdr:row>80</xdr:row>
      <xdr:rowOff>104139</xdr:rowOff>
    </xdr:to>
    <xdr:sp macro="" textlink="">
      <xdr:nvSpPr>
        <xdr:cNvPr id="214" name="楕円 213"/>
        <xdr:cNvSpPr/>
      </xdr:nvSpPr>
      <xdr:spPr>
        <a:xfrm>
          <a:off x="31750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114316</xdr:rowOff>
    </xdr:from>
    <xdr:ext cx="762000" cy="259045"/>
    <xdr:sp macro="" textlink="">
      <xdr:nvSpPr>
        <xdr:cNvPr id="215" name="テキスト ボックス 214"/>
        <xdr:cNvSpPr txBox="1"/>
      </xdr:nvSpPr>
      <xdr:spPr>
        <a:xfrm>
          <a:off x="2844800" y="1348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158885</xdr:rowOff>
    </xdr:from>
    <xdr:to>
      <xdr:col>11</xdr:col>
      <xdr:colOff>82550</xdr:colOff>
      <xdr:row>80</xdr:row>
      <xdr:rowOff>89035</xdr:rowOff>
    </xdr:to>
    <xdr:sp macro="" textlink="">
      <xdr:nvSpPr>
        <xdr:cNvPr id="216" name="楕円 215"/>
        <xdr:cNvSpPr/>
      </xdr:nvSpPr>
      <xdr:spPr>
        <a:xfrm>
          <a:off x="2286000" y="137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99212</xdr:rowOff>
    </xdr:from>
    <xdr:ext cx="762000" cy="259045"/>
    <xdr:sp macro="" textlink="">
      <xdr:nvSpPr>
        <xdr:cNvPr id="217" name="テキスト ボックス 216"/>
        <xdr:cNvSpPr txBox="1"/>
      </xdr:nvSpPr>
      <xdr:spPr>
        <a:xfrm>
          <a:off x="1955800" y="1347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143827</xdr:rowOff>
    </xdr:from>
    <xdr:to>
      <xdr:col>7</xdr:col>
      <xdr:colOff>31750</xdr:colOff>
      <xdr:row>80</xdr:row>
      <xdr:rowOff>73977</xdr:rowOff>
    </xdr:to>
    <xdr:sp macro="" textlink="">
      <xdr:nvSpPr>
        <xdr:cNvPr id="218" name="楕円 217"/>
        <xdr:cNvSpPr/>
      </xdr:nvSpPr>
      <xdr:spPr>
        <a:xfrm>
          <a:off x="1397000" y="1368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84154</xdr:rowOff>
    </xdr:from>
    <xdr:ext cx="762000" cy="259045"/>
    <xdr:sp macro="" textlink="">
      <xdr:nvSpPr>
        <xdr:cNvPr id="219" name="テキスト ボックス 218"/>
        <xdr:cNvSpPr txBox="1"/>
      </xdr:nvSpPr>
      <xdr:spPr>
        <a:xfrm>
          <a:off x="1066800" y="1345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類似団体とほぼ同水準を保っています。今後も人事考課制度に基づく能力・業績に応じた昇給・昇格管理を継続して行い、国の水準と均衡を図るよう適正な給与管理に努めます。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149679</xdr:rowOff>
    </xdr:from>
    <xdr:to>
      <xdr:col>81</xdr:col>
      <xdr:colOff>44450</xdr:colOff>
      <xdr:row>83</xdr:row>
      <xdr:rowOff>12700</xdr:rowOff>
    </xdr:to>
    <xdr:cxnSp macro="">
      <xdr:nvCxnSpPr>
        <xdr:cNvPr id="255" name="直線コネクタ 254"/>
        <xdr:cNvCxnSpPr/>
      </xdr:nvCxnSpPr>
      <xdr:spPr>
        <a:xfrm>
          <a:off x="16179800" y="1420857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149679</xdr:rowOff>
    </xdr:from>
    <xdr:to>
      <xdr:col>77</xdr:col>
      <xdr:colOff>44450</xdr:colOff>
      <xdr:row>83</xdr:row>
      <xdr:rowOff>133350</xdr:rowOff>
    </xdr:to>
    <xdr:cxnSp macro="">
      <xdr:nvCxnSpPr>
        <xdr:cNvPr id="258" name="直線コネクタ 257"/>
        <xdr:cNvCxnSpPr/>
      </xdr:nvCxnSpPr>
      <xdr:spPr>
        <a:xfrm flipV="1">
          <a:off x="15290800" y="1420857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167821</xdr:rowOff>
    </xdr:to>
    <xdr:cxnSp macro="">
      <xdr:nvCxnSpPr>
        <xdr:cNvPr id="261" name="直線コネクタ 260"/>
        <xdr:cNvCxnSpPr/>
      </xdr:nvCxnSpPr>
      <xdr:spPr>
        <a:xfrm flipV="1">
          <a:off x="14401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83</xdr:row>
      <xdr:rowOff>167821</xdr:rowOff>
    </xdr:to>
    <xdr:cxnSp macro="">
      <xdr:nvCxnSpPr>
        <xdr:cNvPr id="264" name="直線コネクタ 263"/>
        <xdr:cNvCxnSpPr/>
      </xdr:nvCxnSpPr>
      <xdr:spPr>
        <a:xfrm>
          <a:off x="13512800" y="143809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7" name="フローチャート: 判断 266"/>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68" name="テキスト ボックス 267"/>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4" name="楕円 273"/>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5"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98879</xdr:rowOff>
    </xdr:from>
    <xdr:to>
      <xdr:col>77</xdr:col>
      <xdr:colOff>95250</xdr:colOff>
      <xdr:row>83</xdr:row>
      <xdr:rowOff>29029</xdr:rowOff>
    </xdr:to>
    <xdr:sp macro="" textlink="">
      <xdr:nvSpPr>
        <xdr:cNvPr id="276" name="楕円 275"/>
        <xdr:cNvSpPr/>
      </xdr:nvSpPr>
      <xdr:spPr>
        <a:xfrm>
          <a:off x="16129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39206</xdr:rowOff>
    </xdr:from>
    <xdr:ext cx="736600" cy="259045"/>
    <xdr:sp macro="" textlink="">
      <xdr:nvSpPr>
        <xdr:cNvPr id="277" name="テキスト ボックス 276"/>
        <xdr:cNvSpPr txBox="1"/>
      </xdr:nvSpPr>
      <xdr:spPr>
        <a:xfrm>
          <a:off x="15798800" y="1392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8" name="楕円 277"/>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9" name="テキスト ボックス 278"/>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0" name="楕円 279"/>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1" name="テキスト ボックス 280"/>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2" name="楕円 281"/>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3" name="テキスト ボックス 282"/>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類似団体、全国平均と比較し、いずれも非常に低い水準を保っています。今後も「可児市定員適正化計画」に基づき、適正な職員の定数管理をしていきます。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27940</xdr:rowOff>
    </xdr:from>
    <xdr:to>
      <xdr:col>81</xdr:col>
      <xdr:colOff>44450</xdr:colOff>
      <xdr:row>59</xdr:row>
      <xdr:rowOff>33972</xdr:rowOff>
    </xdr:to>
    <xdr:cxnSp macro="">
      <xdr:nvCxnSpPr>
        <xdr:cNvPr id="318" name="直線コネクタ 317"/>
        <xdr:cNvCxnSpPr/>
      </xdr:nvCxnSpPr>
      <xdr:spPr>
        <a:xfrm>
          <a:off x="16179800" y="1014349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19896</xdr:rowOff>
    </xdr:from>
    <xdr:to>
      <xdr:col>77</xdr:col>
      <xdr:colOff>44450</xdr:colOff>
      <xdr:row>59</xdr:row>
      <xdr:rowOff>27940</xdr:rowOff>
    </xdr:to>
    <xdr:cxnSp macro="">
      <xdr:nvCxnSpPr>
        <xdr:cNvPr id="321" name="直線コネクタ 320"/>
        <xdr:cNvCxnSpPr/>
      </xdr:nvCxnSpPr>
      <xdr:spPr>
        <a:xfrm>
          <a:off x="15290800" y="101354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11854</xdr:rowOff>
    </xdr:from>
    <xdr:to>
      <xdr:col>72</xdr:col>
      <xdr:colOff>203200</xdr:colOff>
      <xdr:row>59</xdr:row>
      <xdr:rowOff>19896</xdr:rowOff>
    </xdr:to>
    <xdr:cxnSp macro="">
      <xdr:nvCxnSpPr>
        <xdr:cNvPr id="324" name="直線コネクタ 323"/>
        <xdr:cNvCxnSpPr/>
      </xdr:nvCxnSpPr>
      <xdr:spPr>
        <a:xfrm>
          <a:off x="14401800" y="101274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155152</xdr:rowOff>
    </xdr:from>
    <xdr:to>
      <xdr:col>68</xdr:col>
      <xdr:colOff>152400</xdr:colOff>
      <xdr:row>59</xdr:row>
      <xdr:rowOff>11854</xdr:rowOff>
    </xdr:to>
    <xdr:cxnSp macro="">
      <xdr:nvCxnSpPr>
        <xdr:cNvPr id="327" name="直線コネクタ 326"/>
        <xdr:cNvCxnSpPr/>
      </xdr:nvCxnSpPr>
      <xdr:spPr>
        <a:xfrm>
          <a:off x="13512800" y="1009925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163000</xdr:rowOff>
    </xdr:from>
    <xdr:ext cx="762000" cy="259045"/>
    <xdr:sp macro="" textlink="">
      <xdr:nvSpPr>
        <xdr:cNvPr id="331" name="テキスト ボックス 330"/>
        <xdr:cNvSpPr txBox="1"/>
      </xdr:nvSpPr>
      <xdr:spPr>
        <a:xfrm>
          <a:off x="13131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154622</xdr:rowOff>
    </xdr:from>
    <xdr:to>
      <xdr:col>81</xdr:col>
      <xdr:colOff>95250</xdr:colOff>
      <xdr:row>59</xdr:row>
      <xdr:rowOff>84772</xdr:rowOff>
    </xdr:to>
    <xdr:sp macro="" textlink="">
      <xdr:nvSpPr>
        <xdr:cNvPr id="337" name="楕円 336"/>
        <xdr:cNvSpPr/>
      </xdr:nvSpPr>
      <xdr:spPr>
        <a:xfrm>
          <a:off x="16967200" y="10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75899</xdr:rowOff>
    </xdr:from>
    <xdr:ext cx="762000" cy="259045"/>
    <xdr:sp macro="" textlink="">
      <xdr:nvSpPr>
        <xdr:cNvPr id="338" name="定員管理の状況該当値テキスト"/>
        <xdr:cNvSpPr txBox="1"/>
      </xdr:nvSpPr>
      <xdr:spPr>
        <a:xfrm>
          <a:off x="17106900" y="1001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148590</xdr:rowOff>
    </xdr:from>
    <xdr:to>
      <xdr:col>77</xdr:col>
      <xdr:colOff>95250</xdr:colOff>
      <xdr:row>59</xdr:row>
      <xdr:rowOff>78740</xdr:rowOff>
    </xdr:to>
    <xdr:sp macro="" textlink="">
      <xdr:nvSpPr>
        <xdr:cNvPr id="339" name="楕円 338"/>
        <xdr:cNvSpPr/>
      </xdr:nvSpPr>
      <xdr:spPr>
        <a:xfrm>
          <a:off x="16129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88917</xdr:rowOff>
    </xdr:from>
    <xdr:ext cx="736600" cy="259045"/>
    <xdr:sp macro="" textlink="">
      <xdr:nvSpPr>
        <xdr:cNvPr id="340" name="テキスト ボックス 339"/>
        <xdr:cNvSpPr txBox="1"/>
      </xdr:nvSpPr>
      <xdr:spPr>
        <a:xfrm>
          <a:off x="15798800" y="986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140546</xdr:rowOff>
    </xdr:from>
    <xdr:to>
      <xdr:col>73</xdr:col>
      <xdr:colOff>44450</xdr:colOff>
      <xdr:row>59</xdr:row>
      <xdr:rowOff>70696</xdr:rowOff>
    </xdr:to>
    <xdr:sp macro="" textlink="">
      <xdr:nvSpPr>
        <xdr:cNvPr id="341" name="楕円 340"/>
        <xdr:cNvSpPr/>
      </xdr:nvSpPr>
      <xdr:spPr>
        <a:xfrm>
          <a:off x="15240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80873</xdr:rowOff>
    </xdr:from>
    <xdr:ext cx="762000" cy="259045"/>
    <xdr:sp macro="" textlink="">
      <xdr:nvSpPr>
        <xdr:cNvPr id="342" name="テキスト ボックス 341"/>
        <xdr:cNvSpPr txBox="1"/>
      </xdr:nvSpPr>
      <xdr:spPr>
        <a:xfrm>
          <a:off x="14909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132504</xdr:rowOff>
    </xdr:from>
    <xdr:to>
      <xdr:col>68</xdr:col>
      <xdr:colOff>203200</xdr:colOff>
      <xdr:row>59</xdr:row>
      <xdr:rowOff>62654</xdr:rowOff>
    </xdr:to>
    <xdr:sp macro="" textlink="">
      <xdr:nvSpPr>
        <xdr:cNvPr id="343" name="楕円 342"/>
        <xdr:cNvSpPr/>
      </xdr:nvSpPr>
      <xdr:spPr>
        <a:xfrm>
          <a:off x="14351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72831</xdr:rowOff>
    </xdr:from>
    <xdr:ext cx="762000" cy="259045"/>
    <xdr:sp macro="" textlink="">
      <xdr:nvSpPr>
        <xdr:cNvPr id="344" name="テキスト ボックス 343"/>
        <xdr:cNvSpPr txBox="1"/>
      </xdr:nvSpPr>
      <xdr:spPr>
        <a:xfrm>
          <a:off x="14020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104352</xdr:rowOff>
    </xdr:from>
    <xdr:to>
      <xdr:col>64</xdr:col>
      <xdr:colOff>152400</xdr:colOff>
      <xdr:row>59</xdr:row>
      <xdr:rowOff>34502</xdr:rowOff>
    </xdr:to>
    <xdr:sp macro="" textlink="">
      <xdr:nvSpPr>
        <xdr:cNvPr id="345" name="楕円 344"/>
        <xdr:cNvSpPr/>
      </xdr:nvSpPr>
      <xdr:spPr>
        <a:xfrm>
          <a:off x="13462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44679</xdr:rowOff>
    </xdr:from>
    <xdr:ext cx="762000" cy="259045"/>
    <xdr:sp macro="" textlink="">
      <xdr:nvSpPr>
        <xdr:cNvPr id="346" name="テキスト ボックス 345"/>
        <xdr:cNvSpPr txBox="1"/>
      </xdr:nvSpPr>
      <xdr:spPr>
        <a:xfrm>
          <a:off x="13131800" y="98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一般会計の公債費が増加しており、前年と比較して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ポイント増加したものの、類似団体と比較して、依然として良好な数値を維持しています。</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131173</xdr:rowOff>
    </xdr:from>
    <xdr:to>
      <xdr:col>81</xdr:col>
      <xdr:colOff>44450</xdr:colOff>
      <xdr:row>37</xdr:row>
      <xdr:rowOff>151856</xdr:rowOff>
    </xdr:to>
    <xdr:cxnSp macro="">
      <xdr:nvCxnSpPr>
        <xdr:cNvPr id="381" name="直線コネクタ 380"/>
        <xdr:cNvCxnSpPr/>
      </xdr:nvCxnSpPr>
      <xdr:spPr>
        <a:xfrm>
          <a:off x="16179800" y="647482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89807</xdr:rowOff>
    </xdr:from>
    <xdr:to>
      <xdr:col>77</xdr:col>
      <xdr:colOff>44450</xdr:colOff>
      <xdr:row>37</xdr:row>
      <xdr:rowOff>131173</xdr:rowOff>
    </xdr:to>
    <xdr:cxnSp macro="">
      <xdr:nvCxnSpPr>
        <xdr:cNvPr id="384" name="直線コネクタ 383"/>
        <xdr:cNvCxnSpPr/>
      </xdr:nvCxnSpPr>
      <xdr:spPr>
        <a:xfrm>
          <a:off x="15290800" y="643345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89807</xdr:rowOff>
    </xdr:from>
    <xdr:to>
      <xdr:col>72</xdr:col>
      <xdr:colOff>203200</xdr:colOff>
      <xdr:row>37</xdr:row>
      <xdr:rowOff>124278</xdr:rowOff>
    </xdr:to>
    <xdr:cxnSp macro="">
      <xdr:nvCxnSpPr>
        <xdr:cNvPr id="387" name="直線コネクタ 386"/>
        <xdr:cNvCxnSpPr/>
      </xdr:nvCxnSpPr>
      <xdr:spPr>
        <a:xfrm flipV="1">
          <a:off x="14401800" y="64334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124278</xdr:rowOff>
    </xdr:from>
    <xdr:to>
      <xdr:col>68</xdr:col>
      <xdr:colOff>152400</xdr:colOff>
      <xdr:row>38</xdr:row>
      <xdr:rowOff>49349</xdr:rowOff>
    </xdr:to>
    <xdr:cxnSp macro="">
      <xdr:nvCxnSpPr>
        <xdr:cNvPr id="390" name="直線コネクタ 389"/>
        <xdr:cNvCxnSpPr/>
      </xdr:nvCxnSpPr>
      <xdr:spPr>
        <a:xfrm flipV="1">
          <a:off x="13512800" y="646792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122118</xdr:rowOff>
    </xdr:from>
    <xdr:ext cx="762000" cy="259045"/>
    <xdr:sp macro="" textlink="">
      <xdr:nvSpPr>
        <xdr:cNvPr id="394" name="テキスト ボックス 393"/>
        <xdr:cNvSpPr txBox="1"/>
      </xdr:nvSpPr>
      <xdr:spPr>
        <a:xfrm>
          <a:off x="13131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101056</xdr:rowOff>
    </xdr:from>
    <xdr:to>
      <xdr:col>81</xdr:col>
      <xdr:colOff>95250</xdr:colOff>
      <xdr:row>38</xdr:row>
      <xdr:rowOff>31206</xdr:rowOff>
    </xdr:to>
    <xdr:sp macro="" textlink="">
      <xdr:nvSpPr>
        <xdr:cNvPr id="400" name="楕円 399"/>
        <xdr:cNvSpPr/>
      </xdr:nvSpPr>
      <xdr:spPr>
        <a:xfrm>
          <a:off x="16967200" y="644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117583</xdr:rowOff>
    </xdr:from>
    <xdr:ext cx="762000" cy="259045"/>
    <xdr:sp macro="" textlink="">
      <xdr:nvSpPr>
        <xdr:cNvPr id="401" name="公債費負担の状況該当値テキスト"/>
        <xdr:cNvSpPr txBox="1"/>
      </xdr:nvSpPr>
      <xdr:spPr>
        <a:xfrm>
          <a:off x="17106900" y="628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80373</xdr:rowOff>
    </xdr:from>
    <xdr:to>
      <xdr:col>77</xdr:col>
      <xdr:colOff>95250</xdr:colOff>
      <xdr:row>38</xdr:row>
      <xdr:rowOff>10523</xdr:rowOff>
    </xdr:to>
    <xdr:sp macro="" textlink="">
      <xdr:nvSpPr>
        <xdr:cNvPr id="402" name="楕円 401"/>
        <xdr:cNvSpPr/>
      </xdr:nvSpPr>
      <xdr:spPr>
        <a:xfrm>
          <a:off x="16129000" y="64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20700</xdr:rowOff>
    </xdr:from>
    <xdr:ext cx="736600" cy="259045"/>
    <xdr:sp macro="" textlink="">
      <xdr:nvSpPr>
        <xdr:cNvPr id="403" name="テキスト ボックス 402"/>
        <xdr:cNvSpPr txBox="1"/>
      </xdr:nvSpPr>
      <xdr:spPr>
        <a:xfrm>
          <a:off x="15798800" y="619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39007</xdr:rowOff>
    </xdr:from>
    <xdr:to>
      <xdr:col>73</xdr:col>
      <xdr:colOff>44450</xdr:colOff>
      <xdr:row>37</xdr:row>
      <xdr:rowOff>140607</xdr:rowOff>
    </xdr:to>
    <xdr:sp macro="" textlink="">
      <xdr:nvSpPr>
        <xdr:cNvPr id="404" name="楕円 403"/>
        <xdr:cNvSpPr/>
      </xdr:nvSpPr>
      <xdr:spPr>
        <a:xfrm>
          <a:off x="15240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150784</xdr:rowOff>
    </xdr:from>
    <xdr:ext cx="762000" cy="259045"/>
    <xdr:sp macro="" textlink="">
      <xdr:nvSpPr>
        <xdr:cNvPr id="405" name="テキスト ボックス 404"/>
        <xdr:cNvSpPr txBox="1"/>
      </xdr:nvSpPr>
      <xdr:spPr>
        <a:xfrm>
          <a:off x="14909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06" name="楕円 405"/>
        <xdr:cNvSpPr/>
      </xdr:nvSpPr>
      <xdr:spPr>
        <a:xfrm>
          <a:off x="1435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07" name="テキスト ボックス 406"/>
        <xdr:cNvSpPr txBox="1"/>
      </xdr:nvSpPr>
      <xdr:spPr>
        <a:xfrm>
          <a:off x="14020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169999</xdr:rowOff>
    </xdr:from>
    <xdr:to>
      <xdr:col>64</xdr:col>
      <xdr:colOff>152400</xdr:colOff>
      <xdr:row>38</xdr:row>
      <xdr:rowOff>100149</xdr:rowOff>
    </xdr:to>
    <xdr:sp macro="" textlink="">
      <xdr:nvSpPr>
        <xdr:cNvPr id="408" name="楕円 407"/>
        <xdr:cNvSpPr/>
      </xdr:nvSpPr>
      <xdr:spPr>
        <a:xfrm>
          <a:off x="13462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110326</xdr:rowOff>
    </xdr:from>
    <xdr:ext cx="762000" cy="259045"/>
    <xdr:sp macro="" textlink="">
      <xdr:nvSpPr>
        <xdr:cNvPr id="409" name="テキスト ボックス 408"/>
        <xdr:cNvSpPr txBox="1"/>
      </xdr:nvSpPr>
      <xdr:spPr>
        <a:xfrm>
          <a:off x="13131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引き続き、比率は算定されていません。地方債現在高や公営企業債等繰入見込額などの将来負担額に対して、基金等の充当可能財源が上回っているためです。今後も、景気動向や将来世代との負担の平準化という地方債の役割を勘案した地方債発行額の管理とともに、計画的な基金の管理により、将来への負担の軽減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3"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4" name="フローチャート: 判断 443"/>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5" name="フローチャート: 判断 444"/>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6" name="テキスト ボックス 445"/>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7" name="フローチャート: 判断 446"/>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8" name="テキスト ボックス 447"/>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49" name="フローチャート: 判断 448"/>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0" name="テキスト ボックス 449"/>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105241</xdr:rowOff>
    </xdr:from>
    <xdr:to>
      <xdr:col>64</xdr:col>
      <xdr:colOff>152400</xdr:colOff>
      <xdr:row>16</xdr:row>
      <xdr:rowOff>35391</xdr:rowOff>
    </xdr:to>
    <xdr:sp macro="" textlink="">
      <xdr:nvSpPr>
        <xdr:cNvPr id="451" name="フローチャート: 判断 450"/>
        <xdr:cNvSpPr/>
      </xdr:nvSpPr>
      <xdr:spPr>
        <a:xfrm>
          <a:off x="13462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45568</xdr:rowOff>
    </xdr:from>
    <xdr:ext cx="762000" cy="259045"/>
    <xdr:sp macro="" textlink="">
      <xdr:nvSpPr>
        <xdr:cNvPr id="452" name="テキスト ボックス 451"/>
        <xdr:cNvSpPr txBox="1"/>
      </xdr:nvSpPr>
      <xdr:spPr>
        <a:xfrm>
          <a:off x="13131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102,175
94,815
87.57
33,084,573
29,818,613
1,237,753
19,025,336
21,826,300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ごみ処理や消防業務を一部事務組合で行っていることや、人口に対する職員数が少ない等の要因により、類似団体平均と比較して低水準であり、良好な状態を維持しています。今後も「可児市定員適正化計画」に基づき、職員数を適正に管理し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104140</xdr:rowOff>
    </xdr:from>
    <xdr:to>
      <xdr:col>24</xdr:col>
      <xdr:colOff>25400</xdr:colOff>
      <xdr:row>34</xdr:row>
      <xdr:rowOff>119380</xdr:rowOff>
    </xdr:to>
    <xdr:cxnSp macro="">
      <xdr:nvCxnSpPr>
        <xdr:cNvPr id="66" name="直線コネクタ 65"/>
        <xdr:cNvCxnSpPr/>
      </xdr:nvCxnSpPr>
      <xdr:spPr>
        <a:xfrm flipV="1">
          <a:off x="3987800" y="5933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73660</xdr:rowOff>
    </xdr:from>
    <xdr:to>
      <xdr:col>19</xdr:col>
      <xdr:colOff>187325</xdr:colOff>
      <xdr:row>34</xdr:row>
      <xdr:rowOff>119380</xdr:rowOff>
    </xdr:to>
    <xdr:cxnSp macro="">
      <xdr:nvCxnSpPr>
        <xdr:cNvPr id="69" name="直線コネクタ 68"/>
        <xdr:cNvCxnSpPr/>
      </xdr:nvCxnSpPr>
      <xdr:spPr>
        <a:xfrm>
          <a:off x="3098800" y="5902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73660</xdr:rowOff>
    </xdr:from>
    <xdr:to>
      <xdr:col>15</xdr:col>
      <xdr:colOff>98425</xdr:colOff>
      <xdr:row>34</xdr:row>
      <xdr:rowOff>104140</xdr:rowOff>
    </xdr:to>
    <xdr:cxnSp macro="">
      <xdr:nvCxnSpPr>
        <xdr:cNvPr id="72" name="直線コネクタ 71"/>
        <xdr:cNvCxnSpPr/>
      </xdr:nvCxnSpPr>
      <xdr:spPr>
        <a:xfrm flipV="1">
          <a:off x="2209800" y="590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34</xdr:row>
      <xdr:rowOff>104140</xdr:rowOff>
    </xdr:to>
    <xdr:cxnSp macro="">
      <xdr:nvCxnSpPr>
        <xdr:cNvPr id="75" name="直線コネクタ 74"/>
        <xdr:cNvCxnSpPr/>
      </xdr:nvCxnSpPr>
      <xdr:spPr>
        <a:xfrm>
          <a:off x="1320800" y="591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53340</xdr:rowOff>
    </xdr:from>
    <xdr:to>
      <xdr:col>24</xdr:col>
      <xdr:colOff>76200</xdr:colOff>
      <xdr:row>34</xdr:row>
      <xdr:rowOff>154940</xdr:rowOff>
    </xdr:to>
    <xdr:sp macro="" textlink="">
      <xdr:nvSpPr>
        <xdr:cNvPr id="85" name="楕円 84"/>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69867</xdr:rowOff>
    </xdr:from>
    <xdr:ext cx="762000" cy="259045"/>
    <xdr:sp macro="" textlink="">
      <xdr:nvSpPr>
        <xdr:cNvPr id="86" name="人件費該当値テキスト"/>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68580</xdr:rowOff>
    </xdr:from>
    <xdr:to>
      <xdr:col>20</xdr:col>
      <xdr:colOff>38100</xdr:colOff>
      <xdr:row>34</xdr:row>
      <xdr:rowOff>170180</xdr:rowOff>
    </xdr:to>
    <xdr:sp macro="" textlink="">
      <xdr:nvSpPr>
        <xdr:cNvPr id="87" name="楕円 86"/>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88" name="テキスト ボックス 87"/>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22860</xdr:rowOff>
    </xdr:from>
    <xdr:to>
      <xdr:col>15</xdr:col>
      <xdr:colOff>149225</xdr:colOff>
      <xdr:row>34</xdr:row>
      <xdr:rowOff>124460</xdr:rowOff>
    </xdr:to>
    <xdr:sp macro="" textlink="">
      <xdr:nvSpPr>
        <xdr:cNvPr id="89" name="楕円 88"/>
        <xdr:cNvSpPr/>
      </xdr:nvSpPr>
      <xdr:spPr>
        <a:xfrm>
          <a:off x="3048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134637</xdr:rowOff>
    </xdr:from>
    <xdr:ext cx="762000" cy="259045"/>
    <xdr:sp macro="" textlink="">
      <xdr:nvSpPr>
        <xdr:cNvPr id="90" name="テキスト ボックス 89"/>
        <xdr:cNvSpPr txBox="1"/>
      </xdr:nvSpPr>
      <xdr:spPr>
        <a:xfrm>
          <a:off x="2717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91" name="楕円 90"/>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165117</xdr:rowOff>
    </xdr:from>
    <xdr:ext cx="762000" cy="259045"/>
    <xdr:sp macro="" textlink="">
      <xdr:nvSpPr>
        <xdr:cNvPr id="92" name="テキスト ボックス 91"/>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物件費の経常収支比率は、変動はありませんでしたが、依然として類似団体平均を上回っています。今後も引き続き、維持関係経費や事務経費等の見直しを図り、抑制に努めます。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35560</xdr:rowOff>
    </xdr:to>
    <xdr:cxnSp macro="">
      <xdr:nvCxnSpPr>
        <xdr:cNvPr id="127" name="直線コネクタ 126"/>
        <xdr:cNvCxnSpPr/>
      </xdr:nvCxnSpPr>
      <xdr:spPr>
        <a:xfrm>
          <a:off x="15671800" y="3121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130810</xdr:rowOff>
    </xdr:from>
    <xdr:to>
      <xdr:col>78</xdr:col>
      <xdr:colOff>69850</xdr:colOff>
      <xdr:row>18</xdr:row>
      <xdr:rowOff>35560</xdr:rowOff>
    </xdr:to>
    <xdr:cxnSp macro="">
      <xdr:nvCxnSpPr>
        <xdr:cNvPr id="130" name="直線コネクタ 129"/>
        <xdr:cNvCxnSpPr/>
      </xdr:nvCxnSpPr>
      <xdr:spPr>
        <a:xfrm>
          <a:off x="14782800" y="3045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123190</xdr:rowOff>
    </xdr:from>
    <xdr:to>
      <xdr:col>73</xdr:col>
      <xdr:colOff>180975</xdr:colOff>
      <xdr:row>17</xdr:row>
      <xdr:rowOff>130810</xdr:rowOff>
    </xdr:to>
    <xdr:cxnSp macro="">
      <xdr:nvCxnSpPr>
        <xdr:cNvPr id="133" name="直線コネクタ 132"/>
        <xdr:cNvCxnSpPr/>
      </xdr:nvCxnSpPr>
      <xdr:spPr>
        <a:xfrm>
          <a:off x="13893800" y="3037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17</xdr:row>
      <xdr:rowOff>138430</xdr:rowOff>
    </xdr:to>
    <xdr:cxnSp macro="">
      <xdr:nvCxnSpPr>
        <xdr:cNvPr id="136" name="直線コネクタ 135"/>
        <xdr:cNvCxnSpPr/>
      </xdr:nvCxnSpPr>
      <xdr:spPr>
        <a:xfrm flipV="1">
          <a:off x="13004800" y="3037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39" name="フローチャート: 判断 138"/>
        <xdr:cNvSpPr/>
      </xdr:nvSpPr>
      <xdr:spPr>
        <a:xfrm>
          <a:off x="12954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77487</xdr:rowOff>
    </xdr:from>
    <xdr:ext cx="762000" cy="259045"/>
    <xdr:sp macro="" textlink="">
      <xdr:nvSpPr>
        <xdr:cNvPr id="140" name="テキスト ボックス 139"/>
        <xdr:cNvSpPr txBox="1"/>
      </xdr:nvSpPr>
      <xdr:spPr>
        <a:xfrm>
          <a:off x="12623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6" name="楕円 145"/>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7"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8" name="楕円 147"/>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9" name="テキスト ボックス 148"/>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50" name="楕円 149"/>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20337</xdr:rowOff>
    </xdr:from>
    <xdr:ext cx="762000" cy="259045"/>
    <xdr:sp macro="" textlink="">
      <xdr:nvSpPr>
        <xdr:cNvPr id="151" name="テキスト ボックス 150"/>
        <xdr:cNvSpPr txBox="1"/>
      </xdr:nvSpPr>
      <xdr:spPr>
        <a:xfrm>
          <a:off x="14401800" y="27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2" name="楕円 151"/>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3" name="テキスト ボックス 152"/>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54" name="楕円 153"/>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55" name="テキスト ボックス 154"/>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扶助費の経常収支比率は、依然として類似団体平均を上回っています。扶助費全体が増加していますが、経常的経費に充てる特定財源も増加したため、前年から</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ました。扶助費の増加の要因として、就労継続支援給付費や児童発達支援事業給付費等の増加が挙げられます。今後も保育給付費の増加や少子高齢化の進行による扶助費の増加は避けられない状況が続きますが、資格審査等の適正化や各種手当の見直しを進め、上昇傾向に歯止めをかけるよう努めます。</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131572</xdr:rowOff>
    </xdr:from>
    <xdr:to>
      <xdr:col>24</xdr:col>
      <xdr:colOff>25400</xdr:colOff>
      <xdr:row>56</xdr:row>
      <xdr:rowOff>159004</xdr:rowOff>
    </xdr:to>
    <xdr:cxnSp macro="">
      <xdr:nvCxnSpPr>
        <xdr:cNvPr id="186" name="直線コネクタ 185"/>
        <xdr:cNvCxnSpPr/>
      </xdr:nvCxnSpPr>
      <xdr:spPr>
        <a:xfrm flipV="1">
          <a:off x="3987800" y="97327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76708</xdr:rowOff>
    </xdr:from>
    <xdr:to>
      <xdr:col>19</xdr:col>
      <xdr:colOff>187325</xdr:colOff>
      <xdr:row>56</xdr:row>
      <xdr:rowOff>159004</xdr:rowOff>
    </xdr:to>
    <xdr:cxnSp macro="">
      <xdr:nvCxnSpPr>
        <xdr:cNvPr id="189" name="直線コネクタ 188"/>
        <xdr:cNvCxnSpPr/>
      </xdr:nvCxnSpPr>
      <xdr:spPr>
        <a:xfrm>
          <a:off x="3098800" y="9677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76708</xdr:rowOff>
    </xdr:from>
    <xdr:to>
      <xdr:col>15</xdr:col>
      <xdr:colOff>98425</xdr:colOff>
      <xdr:row>56</xdr:row>
      <xdr:rowOff>113284</xdr:rowOff>
    </xdr:to>
    <xdr:cxnSp macro="">
      <xdr:nvCxnSpPr>
        <xdr:cNvPr id="192" name="直線コネクタ 191"/>
        <xdr:cNvCxnSpPr/>
      </xdr:nvCxnSpPr>
      <xdr:spPr>
        <a:xfrm flipV="1">
          <a:off x="2209800" y="9677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56</xdr:row>
      <xdr:rowOff>113284</xdr:rowOff>
    </xdr:to>
    <xdr:cxnSp macro="">
      <xdr:nvCxnSpPr>
        <xdr:cNvPr id="195" name="直線コネクタ 194"/>
        <xdr:cNvCxnSpPr/>
      </xdr:nvCxnSpPr>
      <xdr:spPr>
        <a:xfrm>
          <a:off x="1320800" y="9705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78486</xdr:rowOff>
    </xdr:from>
    <xdr:to>
      <xdr:col>6</xdr:col>
      <xdr:colOff>171450</xdr:colOff>
      <xdr:row>56</xdr:row>
      <xdr:rowOff>8636</xdr:rowOff>
    </xdr:to>
    <xdr:sp macro="" textlink="">
      <xdr:nvSpPr>
        <xdr:cNvPr id="198" name="フローチャート: 判断 197"/>
        <xdr:cNvSpPr/>
      </xdr:nvSpPr>
      <xdr:spPr>
        <a:xfrm>
          <a:off x="1270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18813</xdr:rowOff>
    </xdr:from>
    <xdr:ext cx="762000" cy="259045"/>
    <xdr:sp macro="" textlink="">
      <xdr:nvSpPr>
        <xdr:cNvPr id="199" name="テキスト ボックス 198"/>
        <xdr:cNvSpPr txBox="1"/>
      </xdr:nvSpPr>
      <xdr:spPr>
        <a:xfrm>
          <a:off x="939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80772</xdr:rowOff>
    </xdr:from>
    <xdr:to>
      <xdr:col>24</xdr:col>
      <xdr:colOff>76200</xdr:colOff>
      <xdr:row>57</xdr:row>
      <xdr:rowOff>10922</xdr:rowOff>
    </xdr:to>
    <xdr:sp macro="" textlink="">
      <xdr:nvSpPr>
        <xdr:cNvPr id="205" name="楕円 204"/>
        <xdr:cNvSpPr/>
      </xdr:nvSpPr>
      <xdr:spPr>
        <a:xfrm>
          <a:off x="4775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52849</xdr:rowOff>
    </xdr:from>
    <xdr:ext cx="762000" cy="259045"/>
    <xdr:sp macro="" textlink="">
      <xdr:nvSpPr>
        <xdr:cNvPr id="206" name="扶助費該当値テキスト"/>
        <xdr:cNvSpPr txBox="1"/>
      </xdr:nvSpPr>
      <xdr:spPr>
        <a:xfrm>
          <a:off x="4914900" y="96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108204</xdr:rowOff>
    </xdr:from>
    <xdr:to>
      <xdr:col>20</xdr:col>
      <xdr:colOff>38100</xdr:colOff>
      <xdr:row>57</xdr:row>
      <xdr:rowOff>38354</xdr:rowOff>
    </xdr:to>
    <xdr:sp macro="" textlink="">
      <xdr:nvSpPr>
        <xdr:cNvPr id="207" name="楕円 206"/>
        <xdr:cNvSpPr/>
      </xdr:nvSpPr>
      <xdr:spPr>
        <a:xfrm>
          <a:off x="3937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23131</xdr:rowOff>
    </xdr:from>
    <xdr:ext cx="736600" cy="259045"/>
    <xdr:sp macro="" textlink="">
      <xdr:nvSpPr>
        <xdr:cNvPr id="208" name="テキスト ボックス 207"/>
        <xdr:cNvSpPr txBox="1"/>
      </xdr:nvSpPr>
      <xdr:spPr>
        <a:xfrm>
          <a:off x="3606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25908</xdr:rowOff>
    </xdr:from>
    <xdr:to>
      <xdr:col>15</xdr:col>
      <xdr:colOff>149225</xdr:colOff>
      <xdr:row>56</xdr:row>
      <xdr:rowOff>127508</xdr:rowOff>
    </xdr:to>
    <xdr:sp macro="" textlink="">
      <xdr:nvSpPr>
        <xdr:cNvPr id="209" name="楕円 208"/>
        <xdr:cNvSpPr/>
      </xdr:nvSpPr>
      <xdr:spPr>
        <a:xfrm>
          <a:off x="3048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112285</xdr:rowOff>
    </xdr:from>
    <xdr:ext cx="762000" cy="259045"/>
    <xdr:sp macro="" textlink="">
      <xdr:nvSpPr>
        <xdr:cNvPr id="210" name="テキスト ボックス 209"/>
        <xdr:cNvSpPr txBox="1"/>
      </xdr:nvSpPr>
      <xdr:spPr>
        <a:xfrm>
          <a:off x="2717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62484</xdr:rowOff>
    </xdr:from>
    <xdr:to>
      <xdr:col>11</xdr:col>
      <xdr:colOff>60325</xdr:colOff>
      <xdr:row>56</xdr:row>
      <xdr:rowOff>164084</xdr:rowOff>
    </xdr:to>
    <xdr:sp macro="" textlink="">
      <xdr:nvSpPr>
        <xdr:cNvPr id="211" name="楕円 210"/>
        <xdr:cNvSpPr/>
      </xdr:nvSpPr>
      <xdr:spPr>
        <a:xfrm>
          <a:off x="2159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212" name="テキスト ボックス 211"/>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3" name="楕円 212"/>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139717</xdr:rowOff>
    </xdr:from>
    <xdr:ext cx="762000" cy="259045"/>
    <xdr:sp macro="" textlink="">
      <xdr:nvSpPr>
        <xdr:cNvPr id="214" name="テキスト ボックス 213"/>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については、被保険者数の増加に伴い、介護保険特別会計や後期高齢者医療事業への繰出金が増加しているため、依然として類似団体平均を上回っています。今後も、保険料やサービスの適正化を図るなど、普通会計の負担を減らすよう努めます。</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77470</xdr:rowOff>
    </xdr:from>
    <xdr:to>
      <xdr:col>82</xdr:col>
      <xdr:colOff>107950</xdr:colOff>
      <xdr:row>57</xdr:row>
      <xdr:rowOff>85090</xdr:rowOff>
    </xdr:to>
    <xdr:cxnSp macro="">
      <xdr:nvCxnSpPr>
        <xdr:cNvPr id="247" name="直線コネクタ 246"/>
        <xdr:cNvCxnSpPr/>
      </xdr:nvCxnSpPr>
      <xdr:spPr>
        <a:xfrm flipV="1">
          <a:off x="15671800" y="9850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59</xdr:row>
      <xdr:rowOff>69850</xdr:rowOff>
    </xdr:to>
    <xdr:cxnSp macro="">
      <xdr:nvCxnSpPr>
        <xdr:cNvPr id="250" name="直線コネクタ 249"/>
        <xdr:cNvCxnSpPr/>
      </xdr:nvCxnSpPr>
      <xdr:spPr>
        <a:xfrm flipV="1">
          <a:off x="14782800" y="98577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69850</xdr:rowOff>
    </xdr:to>
    <xdr:cxnSp macro="">
      <xdr:nvCxnSpPr>
        <xdr:cNvPr id="253" name="直線コネクタ 252"/>
        <xdr:cNvCxnSpPr/>
      </xdr:nvCxnSpPr>
      <xdr:spPr>
        <a:xfrm>
          <a:off x="13893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59</xdr:row>
      <xdr:rowOff>31750</xdr:rowOff>
    </xdr:to>
    <xdr:cxnSp macro="">
      <xdr:nvCxnSpPr>
        <xdr:cNvPr id="256" name="直線コネクタ 255"/>
        <xdr:cNvCxnSpPr/>
      </xdr:nvCxnSpPr>
      <xdr:spPr>
        <a:xfrm>
          <a:off x="13004800" y="10086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0" name="テキスト ボックス 259"/>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66" name="楕円 265"/>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170197</xdr:rowOff>
    </xdr:from>
    <xdr:ext cx="762000" cy="259045"/>
    <xdr:sp macro="" textlink="">
      <xdr:nvSpPr>
        <xdr:cNvPr id="267"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68" name="楕円 267"/>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69" name="テキスト ボックス 268"/>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0" name="楕円 269"/>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1" name="テキスト ボックス 270"/>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2" name="楕円 271"/>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3" name="テキスト ボックス 272"/>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4" name="楕円 273"/>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75" name="テキスト ボックス 274"/>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補助費等の経常収支比率については、事業所等設置奨励金や下水道事業一般会計負担金が減少したため、前年から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ました。また、ごみ処理や消防業務等の一部事務組合への負担金が含まれているため、類似団体平均を上回っています。今後も、企業会計および一部事務組合の事業について、見直し等を図りながら、事業費の抑制に努めます。</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122428</xdr:rowOff>
    </xdr:from>
    <xdr:to>
      <xdr:col>82</xdr:col>
      <xdr:colOff>107950</xdr:colOff>
      <xdr:row>38</xdr:row>
      <xdr:rowOff>145288</xdr:rowOff>
    </xdr:to>
    <xdr:cxnSp macro="">
      <xdr:nvCxnSpPr>
        <xdr:cNvPr id="305" name="直線コネクタ 304"/>
        <xdr:cNvCxnSpPr/>
      </xdr:nvCxnSpPr>
      <xdr:spPr>
        <a:xfrm flipV="1">
          <a:off x="15671800" y="66375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38</xdr:row>
      <xdr:rowOff>145288</xdr:rowOff>
    </xdr:to>
    <xdr:cxnSp macro="">
      <xdr:nvCxnSpPr>
        <xdr:cNvPr id="308" name="直線コネクタ 307"/>
        <xdr:cNvCxnSpPr/>
      </xdr:nvCxnSpPr>
      <xdr:spPr>
        <a:xfrm>
          <a:off x="14782800" y="6376924"/>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37846</xdr:rowOff>
    </xdr:to>
    <xdr:cxnSp macro="">
      <xdr:nvCxnSpPr>
        <xdr:cNvPr id="311" name="直線コネクタ 310"/>
        <xdr:cNvCxnSpPr/>
      </xdr:nvCxnSpPr>
      <xdr:spPr>
        <a:xfrm flipV="1">
          <a:off x="13893800" y="6376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37846</xdr:rowOff>
    </xdr:to>
    <xdr:cxnSp macro="">
      <xdr:nvCxnSpPr>
        <xdr:cNvPr id="314" name="直線コネクタ 313"/>
        <xdr:cNvCxnSpPr/>
      </xdr:nvCxnSpPr>
      <xdr:spPr>
        <a:xfrm>
          <a:off x="13004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18" name="テキスト ボックス 317"/>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71628</xdr:rowOff>
    </xdr:from>
    <xdr:to>
      <xdr:col>82</xdr:col>
      <xdr:colOff>158750</xdr:colOff>
      <xdr:row>39</xdr:row>
      <xdr:rowOff>1778</xdr:rowOff>
    </xdr:to>
    <xdr:sp macro="" textlink="">
      <xdr:nvSpPr>
        <xdr:cNvPr id="324" name="楕円 323"/>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43705</xdr:rowOff>
    </xdr:from>
    <xdr:ext cx="762000" cy="259045"/>
    <xdr:sp macro="" textlink="">
      <xdr:nvSpPr>
        <xdr:cNvPr id="325" name="補助費等該当値テキスト"/>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94488</xdr:rowOff>
    </xdr:from>
    <xdr:to>
      <xdr:col>78</xdr:col>
      <xdr:colOff>120650</xdr:colOff>
      <xdr:row>39</xdr:row>
      <xdr:rowOff>24638</xdr:rowOff>
    </xdr:to>
    <xdr:sp macro="" textlink="">
      <xdr:nvSpPr>
        <xdr:cNvPr id="326" name="楕円 325"/>
        <xdr:cNvSpPr/>
      </xdr:nvSpPr>
      <xdr:spPr>
        <a:xfrm>
          <a:off x="15621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9415</xdr:rowOff>
    </xdr:from>
    <xdr:ext cx="736600" cy="259045"/>
    <xdr:sp macro="" textlink="">
      <xdr:nvSpPr>
        <xdr:cNvPr id="327" name="テキスト ボックス 326"/>
        <xdr:cNvSpPr txBox="1"/>
      </xdr:nvSpPr>
      <xdr:spPr>
        <a:xfrm>
          <a:off x="15290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8" name="楕円 327"/>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9" name="テキスト ボックス 328"/>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30" name="楕円 329"/>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31" name="テキスト ボックス 330"/>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2" name="楕円 331"/>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3" name="テキスト ボックス 332"/>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公債費の経常収支比率は、大型事業の実施に伴う地方債発行に伴い、償還額が増加し、前年から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ポイント増加したものの、依然として類似団体平均を下回っています。地方債発行に際しては、交付税算定に有利な旧合併特例事業債等を活用し、実質的な公債費負担が増加しないように努めています。</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94996</xdr:rowOff>
    </xdr:to>
    <xdr:cxnSp macro="">
      <xdr:nvCxnSpPr>
        <xdr:cNvPr id="363" name="直線コネクタ 362"/>
        <xdr:cNvCxnSpPr/>
      </xdr:nvCxnSpPr>
      <xdr:spPr>
        <a:xfrm>
          <a:off x="3987800" y="131069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76708</xdr:rowOff>
    </xdr:to>
    <xdr:cxnSp macro="">
      <xdr:nvCxnSpPr>
        <xdr:cNvPr id="366" name="直線コネクタ 365"/>
        <xdr:cNvCxnSpPr/>
      </xdr:nvCxnSpPr>
      <xdr:spPr>
        <a:xfrm>
          <a:off x="3098800" y="130611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40132</xdr:rowOff>
    </xdr:to>
    <xdr:cxnSp macro="">
      <xdr:nvCxnSpPr>
        <xdr:cNvPr id="369" name="直線コネクタ 368"/>
        <xdr:cNvCxnSpPr/>
      </xdr:nvCxnSpPr>
      <xdr:spPr>
        <a:xfrm flipV="1">
          <a:off x="2209800" y="130611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40132</xdr:rowOff>
    </xdr:from>
    <xdr:to>
      <xdr:col>11</xdr:col>
      <xdr:colOff>9525</xdr:colOff>
      <xdr:row>76</xdr:row>
      <xdr:rowOff>67563</xdr:rowOff>
    </xdr:to>
    <xdr:cxnSp macro="">
      <xdr:nvCxnSpPr>
        <xdr:cNvPr id="372" name="直線コネクタ 371"/>
        <xdr:cNvCxnSpPr/>
      </xdr:nvCxnSpPr>
      <xdr:spPr>
        <a:xfrm flipV="1">
          <a:off x="1320800" y="13070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82" name="楕円 381"/>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83"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4" name="楕円 383"/>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5" name="テキスト ボックス 384"/>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86" name="楕円 385"/>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87" name="テキスト ボックス 386"/>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160782</xdr:rowOff>
    </xdr:from>
    <xdr:to>
      <xdr:col>11</xdr:col>
      <xdr:colOff>60325</xdr:colOff>
      <xdr:row>76</xdr:row>
      <xdr:rowOff>90932</xdr:rowOff>
    </xdr:to>
    <xdr:sp macro="" textlink="">
      <xdr:nvSpPr>
        <xdr:cNvPr id="388" name="楕円 387"/>
        <xdr:cNvSpPr/>
      </xdr:nvSpPr>
      <xdr:spPr>
        <a:xfrm>
          <a:off x="2159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101109</xdr:rowOff>
    </xdr:from>
    <xdr:ext cx="762000" cy="259045"/>
    <xdr:sp macro="" textlink="">
      <xdr:nvSpPr>
        <xdr:cNvPr id="389" name="テキスト ボックス 388"/>
        <xdr:cNvSpPr txBox="1"/>
      </xdr:nvSpPr>
      <xdr:spPr>
        <a:xfrm>
          <a:off x="1828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90" name="楕円 389"/>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91" name="テキスト ボックス 390"/>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下水道事業会計への負担金及び出資金を含む補助費等や、農業集落排水事業特別会計と医療３会計（国民健康保険、後期高齢者医療、介護保険）への繰出金により、類似団体平均を上回っています。今後も限られた財源を有効活用し、持続可能な市政運営を推進していきます。</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37846</xdr:rowOff>
    </xdr:from>
    <xdr:to>
      <xdr:col>82</xdr:col>
      <xdr:colOff>107950</xdr:colOff>
      <xdr:row>79</xdr:row>
      <xdr:rowOff>88137</xdr:rowOff>
    </xdr:to>
    <xdr:cxnSp macro="">
      <xdr:nvCxnSpPr>
        <xdr:cNvPr id="422" name="直線コネクタ 421"/>
        <xdr:cNvCxnSpPr/>
      </xdr:nvCxnSpPr>
      <xdr:spPr>
        <a:xfrm flipV="1">
          <a:off x="15671800" y="135823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79</xdr:row>
      <xdr:rowOff>88137</xdr:rowOff>
    </xdr:to>
    <xdr:cxnSp macro="">
      <xdr:nvCxnSpPr>
        <xdr:cNvPr id="425" name="直線コネクタ 424"/>
        <xdr:cNvCxnSpPr/>
      </xdr:nvCxnSpPr>
      <xdr:spPr>
        <a:xfrm>
          <a:off x="14782800" y="13431520"/>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72137</xdr:rowOff>
    </xdr:to>
    <xdr:cxnSp macro="">
      <xdr:nvCxnSpPr>
        <xdr:cNvPr id="428" name="直線コネクタ 427"/>
        <xdr:cNvCxnSpPr/>
      </xdr:nvCxnSpPr>
      <xdr:spPr>
        <a:xfrm flipV="1">
          <a:off x="13893800" y="13431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72137</xdr:rowOff>
    </xdr:to>
    <xdr:cxnSp macro="">
      <xdr:nvCxnSpPr>
        <xdr:cNvPr id="431" name="直線コネクタ 430"/>
        <xdr:cNvCxnSpPr/>
      </xdr:nvCxnSpPr>
      <xdr:spPr>
        <a:xfrm>
          <a:off x="13004800" y="133629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34" name="フローチャート: 判断 433"/>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35" name="テキスト ボックス 434"/>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158496</xdr:rowOff>
    </xdr:from>
    <xdr:to>
      <xdr:col>82</xdr:col>
      <xdr:colOff>158750</xdr:colOff>
      <xdr:row>79</xdr:row>
      <xdr:rowOff>88646</xdr:rowOff>
    </xdr:to>
    <xdr:sp macro="" textlink="">
      <xdr:nvSpPr>
        <xdr:cNvPr id="441" name="楕円 440"/>
        <xdr:cNvSpPr/>
      </xdr:nvSpPr>
      <xdr:spPr>
        <a:xfrm>
          <a:off x="16459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130573</xdr:rowOff>
    </xdr:from>
    <xdr:ext cx="762000" cy="259045"/>
    <xdr:sp macro="" textlink="">
      <xdr:nvSpPr>
        <xdr:cNvPr id="442" name="公債費以外該当値テキスト"/>
        <xdr:cNvSpPr txBox="1"/>
      </xdr:nvSpPr>
      <xdr:spPr>
        <a:xfrm>
          <a:off x="16598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37337</xdr:rowOff>
    </xdr:from>
    <xdr:to>
      <xdr:col>78</xdr:col>
      <xdr:colOff>120650</xdr:colOff>
      <xdr:row>79</xdr:row>
      <xdr:rowOff>138937</xdr:rowOff>
    </xdr:to>
    <xdr:sp macro="" textlink="">
      <xdr:nvSpPr>
        <xdr:cNvPr id="443" name="楕円 442"/>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123714</xdr:rowOff>
    </xdr:from>
    <xdr:ext cx="736600" cy="259045"/>
    <xdr:sp macro="" textlink="">
      <xdr:nvSpPr>
        <xdr:cNvPr id="444" name="テキスト ボックス 443"/>
        <xdr:cNvSpPr txBox="1"/>
      </xdr:nvSpPr>
      <xdr:spPr>
        <a:xfrm>
          <a:off x="15290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5" name="楕円 444"/>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6" name="テキスト ボックス 445"/>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47" name="楕円 446"/>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48" name="テキスト ボックス 447"/>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9" name="楕円 448"/>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0" name="テキスト ボックス 449"/>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102616</xdr:rowOff>
    </xdr:from>
    <xdr:to>
      <xdr:col>29</xdr:col>
      <xdr:colOff>127000</xdr:colOff>
      <xdr:row>19</xdr:row>
      <xdr:rowOff>111156</xdr:rowOff>
    </xdr:to>
    <xdr:cxnSp macro="">
      <xdr:nvCxnSpPr>
        <xdr:cNvPr id="52" name="直線コネクタ 51"/>
        <xdr:cNvCxnSpPr/>
      </xdr:nvCxnSpPr>
      <xdr:spPr bwMode="auto">
        <a:xfrm>
          <a:off x="5003800" y="3407791"/>
          <a:ext cx="647700" cy="8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102616</xdr:rowOff>
    </xdr:from>
    <xdr:to>
      <xdr:col>26</xdr:col>
      <xdr:colOff>50800</xdr:colOff>
      <xdr:row>19</xdr:row>
      <xdr:rowOff>109098</xdr:rowOff>
    </xdr:to>
    <xdr:cxnSp macro="">
      <xdr:nvCxnSpPr>
        <xdr:cNvPr id="55" name="直線コネクタ 54"/>
        <xdr:cNvCxnSpPr/>
      </xdr:nvCxnSpPr>
      <xdr:spPr bwMode="auto">
        <a:xfrm flipV="1">
          <a:off x="4305300" y="3407791"/>
          <a:ext cx="698500" cy="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109098</xdr:rowOff>
    </xdr:from>
    <xdr:to>
      <xdr:col>22</xdr:col>
      <xdr:colOff>114300</xdr:colOff>
      <xdr:row>19</xdr:row>
      <xdr:rowOff>116414</xdr:rowOff>
    </xdr:to>
    <xdr:cxnSp macro="">
      <xdr:nvCxnSpPr>
        <xdr:cNvPr id="58" name="直線コネクタ 57"/>
        <xdr:cNvCxnSpPr/>
      </xdr:nvCxnSpPr>
      <xdr:spPr bwMode="auto">
        <a:xfrm flipV="1">
          <a:off x="3606800" y="3414273"/>
          <a:ext cx="698500" cy="7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116414</xdr:rowOff>
    </xdr:from>
    <xdr:to>
      <xdr:col>18</xdr:col>
      <xdr:colOff>177800</xdr:colOff>
      <xdr:row>19</xdr:row>
      <xdr:rowOff>156582</xdr:rowOff>
    </xdr:to>
    <xdr:cxnSp macro="">
      <xdr:nvCxnSpPr>
        <xdr:cNvPr id="61" name="直線コネクタ 60"/>
        <xdr:cNvCxnSpPr/>
      </xdr:nvCxnSpPr>
      <xdr:spPr bwMode="auto">
        <a:xfrm flipV="1">
          <a:off x="2908300" y="3421589"/>
          <a:ext cx="698500" cy="40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83755</xdr:rowOff>
    </xdr:from>
    <xdr:to>
      <xdr:col>15</xdr:col>
      <xdr:colOff>101600</xdr:colOff>
      <xdr:row>18</xdr:row>
      <xdr:rowOff>13905</xdr:rowOff>
    </xdr:to>
    <xdr:sp macro="" textlink="">
      <xdr:nvSpPr>
        <xdr:cNvPr id="64" name="フローチャート: 判断 63"/>
        <xdr:cNvSpPr/>
      </xdr:nvSpPr>
      <xdr:spPr bwMode="auto">
        <a:xfrm>
          <a:off x="2857500" y="3046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24082</xdr:rowOff>
    </xdr:from>
    <xdr:ext cx="762000" cy="259045"/>
    <xdr:sp macro="" textlink="">
      <xdr:nvSpPr>
        <xdr:cNvPr id="65" name="テキスト ボックス 64"/>
        <xdr:cNvSpPr txBox="1"/>
      </xdr:nvSpPr>
      <xdr:spPr>
        <a:xfrm>
          <a:off x="2527300" y="281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60356</xdr:rowOff>
    </xdr:from>
    <xdr:to>
      <xdr:col>29</xdr:col>
      <xdr:colOff>177800</xdr:colOff>
      <xdr:row>19</xdr:row>
      <xdr:rowOff>161956</xdr:rowOff>
    </xdr:to>
    <xdr:sp macro="" textlink="">
      <xdr:nvSpPr>
        <xdr:cNvPr id="71" name="楕円 70"/>
        <xdr:cNvSpPr/>
      </xdr:nvSpPr>
      <xdr:spPr bwMode="auto">
        <a:xfrm>
          <a:off x="5600700" y="336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140383</xdr:rowOff>
    </xdr:from>
    <xdr:ext cx="762000" cy="259045"/>
    <xdr:sp macro="" textlink="">
      <xdr:nvSpPr>
        <xdr:cNvPr id="72" name="人口1人当たり決算額の推移該当値テキスト130"/>
        <xdr:cNvSpPr txBox="1"/>
      </xdr:nvSpPr>
      <xdr:spPr>
        <a:xfrm>
          <a:off x="5740400" y="327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51816</xdr:rowOff>
    </xdr:from>
    <xdr:to>
      <xdr:col>26</xdr:col>
      <xdr:colOff>101600</xdr:colOff>
      <xdr:row>19</xdr:row>
      <xdr:rowOff>153416</xdr:rowOff>
    </xdr:to>
    <xdr:sp macro="" textlink="">
      <xdr:nvSpPr>
        <xdr:cNvPr id="73" name="楕円 72"/>
        <xdr:cNvSpPr/>
      </xdr:nvSpPr>
      <xdr:spPr bwMode="auto">
        <a:xfrm>
          <a:off x="4953000" y="3356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138193</xdr:rowOff>
    </xdr:from>
    <xdr:ext cx="736600" cy="259045"/>
    <xdr:sp macro="" textlink="">
      <xdr:nvSpPr>
        <xdr:cNvPr id="74" name="テキスト ボックス 73"/>
        <xdr:cNvSpPr txBox="1"/>
      </xdr:nvSpPr>
      <xdr:spPr>
        <a:xfrm>
          <a:off x="4622800" y="344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58298</xdr:rowOff>
    </xdr:from>
    <xdr:to>
      <xdr:col>22</xdr:col>
      <xdr:colOff>165100</xdr:colOff>
      <xdr:row>19</xdr:row>
      <xdr:rowOff>159898</xdr:rowOff>
    </xdr:to>
    <xdr:sp macro="" textlink="">
      <xdr:nvSpPr>
        <xdr:cNvPr id="75" name="楕円 74"/>
        <xdr:cNvSpPr/>
      </xdr:nvSpPr>
      <xdr:spPr bwMode="auto">
        <a:xfrm>
          <a:off x="4254500" y="336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144675</xdr:rowOff>
    </xdr:from>
    <xdr:ext cx="762000" cy="259045"/>
    <xdr:sp macro="" textlink="">
      <xdr:nvSpPr>
        <xdr:cNvPr id="76" name="テキスト ボックス 75"/>
        <xdr:cNvSpPr txBox="1"/>
      </xdr:nvSpPr>
      <xdr:spPr>
        <a:xfrm>
          <a:off x="3924300" y="344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65614</xdr:rowOff>
    </xdr:from>
    <xdr:to>
      <xdr:col>19</xdr:col>
      <xdr:colOff>38100</xdr:colOff>
      <xdr:row>19</xdr:row>
      <xdr:rowOff>167214</xdr:rowOff>
    </xdr:to>
    <xdr:sp macro="" textlink="">
      <xdr:nvSpPr>
        <xdr:cNvPr id="77" name="楕円 76"/>
        <xdr:cNvSpPr/>
      </xdr:nvSpPr>
      <xdr:spPr bwMode="auto">
        <a:xfrm>
          <a:off x="3556000" y="3370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151991</xdr:rowOff>
    </xdr:from>
    <xdr:ext cx="762000" cy="259045"/>
    <xdr:sp macro="" textlink="">
      <xdr:nvSpPr>
        <xdr:cNvPr id="78" name="テキスト ボックス 77"/>
        <xdr:cNvSpPr txBox="1"/>
      </xdr:nvSpPr>
      <xdr:spPr>
        <a:xfrm>
          <a:off x="3225800" y="345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105782</xdr:rowOff>
    </xdr:from>
    <xdr:to>
      <xdr:col>15</xdr:col>
      <xdr:colOff>101600</xdr:colOff>
      <xdr:row>20</xdr:row>
      <xdr:rowOff>35932</xdr:rowOff>
    </xdr:to>
    <xdr:sp macro="" textlink="">
      <xdr:nvSpPr>
        <xdr:cNvPr id="79" name="楕円 78"/>
        <xdr:cNvSpPr/>
      </xdr:nvSpPr>
      <xdr:spPr bwMode="auto">
        <a:xfrm>
          <a:off x="2857500" y="3410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20709</xdr:rowOff>
    </xdr:from>
    <xdr:ext cx="762000" cy="259045"/>
    <xdr:sp macro="" textlink="">
      <xdr:nvSpPr>
        <xdr:cNvPr id="80" name="テキスト ボックス 79"/>
        <xdr:cNvSpPr txBox="1"/>
      </xdr:nvSpPr>
      <xdr:spPr>
        <a:xfrm>
          <a:off x="2527300" y="349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116125</xdr:rowOff>
    </xdr:from>
    <xdr:to>
      <xdr:col>29</xdr:col>
      <xdr:colOff>127000</xdr:colOff>
      <xdr:row>37</xdr:row>
      <xdr:rowOff>141761</xdr:rowOff>
    </xdr:to>
    <xdr:cxnSp macro="">
      <xdr:nvCxnSpPr>
        <xdr:cNvPr id="115" name="直線コネクタ 114"/>
        <xdr:cNvCxnSpPr/>
      </xdr:nvCxnSpPr>
      <xdr:spPr bwMode="auto">
        <a:xfrm>
          <a:off x="5003800" y="7240825"/>
          <a:ext cx="647700" cy="25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116125</xdr:rowOff>
    </xdr:from>
    <xdr:to>
      <xdr:col>26</xdr:col>
      <xdr:colOff>50800</xdr:colOff>
      <xdr:row>37</xdr:row>
      <xdr:rowOff>145974</xdr:rowOff>
    </xdr:to>
    <xdr:cxnSp macro="">
      <xdr:nvCxnSpPr>
        <xdr:cNvPr id="118" name="直線コネクタ 117"/>
        <xdr:cNvCxnSpPr/>
      </xdr:nvCxnSpPr>
      <xdr:spPr bwMode="auto">
        <a:xfrm flipV="1">
          <a:off x="4305300" y="7240825"/>
          <a:ext cx="698500" cy="29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145974</xdr:rowOff>
    </xdr:from>
    <xdr:to>
      <xdr:col>22</xdr:col>
      <xdr:colOff>114300</xdr:colOff>
      <xdr:row>37</xdr:row>
      <xdr:rowOff>200707</xdr:rowOff>
    </xdr:to>
    <xdr:cxnSp macro="">
      <xdr:nvCxnSpPr>
        <xdr:cNvPr id="121" name="直線コネクタ 120"/>
        <xdr:cNvCxnSpPr/>
      </xdr:nvCxnSpPr>
      <xdr:spPr bwMode="auto">
        <a:xfrm flipV="1">
          <a:off x="3606800" y="7270674"/>
          <a:ext cx="698500" cy="54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200707</xdr:rowOff>
    </xdr:from>
    <xdr:to>
      <xdr:col>18</xdr:col>
      <xdr:colOff>177800</xdr:colOff>
      <xdr:row>37</xdr:row>
      <xdr:rowOff>210831</xdr:rowOff>
    </xdr:to>
    <xdr:cxnSp macro="">
      <xdr:nvCxnSpPr>
        <xdr:cNvPr id="124" name="直線コネクタ 123"/>
        <xdr:cNvCxnSpPr/>
      </xdr:nvCxnSpPr>
      <xdr:spPr bwMode="auto">
        <a:xfrm flipV="1">
          <a:off x="2908300" y="7325407"/>
          <a:ext cx="6985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87467</xdr:rowOff>
    </xdr:from>
    <xdr:to>
      <xdr:col>15</xdr:col>
      <xdr:colOff>101600</xdr:colOff>
      <xdr:row>35</xdr:row>
      <xdr:rowOff>189067</xdr:rowOff>
    </xdr:to>
    <xdr:sp macro="" textlink="">
      <xdr:nvSpPr>
        <xdr:cNvPr id="127" name="フローチャート: 判断 126"/>
        <xdr:cNvSpPr/>
      </xdr:nvSpPr>
      <xdr:spPr bwMode="auto">
        <a:xfrm>
          <a:off x="2857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199244</xdr:rowOff>
    </xdr:from>
    <xdr:ext cx="762000" cy="259045"/>
    <xdr:sp macro="" textlink="">
      <xdr:nvSpPr>
        <xdr:cNvPr id="128" name="テキスト ボックス 127"/>
        <xdr:cNvSpPr txBox="1"/>
      </xdr:nvSpPr>
      <xdr:spPr>
        <a:xfrm>
          <a:off x="2527300" y="646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90961</xdr:rowOff>
    </xdr:from>
    <xdr:to>
      <xdr:col>29</xdr:col>
      <xdr:colOff>177800</xdr:colOff>
      <xdr:row>37</xdr:row>
      <xdr:rowOff>192561</xdr:rowOff>
    </xdr:to>
    <xdr:sp macro="" textlink="">
      <xdr:nvSpPr>
        <xdr:cNvPr id="134" name="楕円 133"/>
        <xdr:cNvSpPr/>
      </xdr:nvSpPr>
      <xdr:spPr bwMode="auto">
        <a:xfrm>
          <a:off x="5600700" y="7215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63038</xdr:rowOff>
    </xdr:from>
    <xdr:ext cx="762000" cy="259045"/>
    <xdr:sp macro="" textlink="">
      <xdr:nvSpPr>
        <xdr:cNvPr id="135" name="人口1人当たり決算額の推移該当値テキスト445"/>
        <xdr:cNvSpPr txBox="1"/>
      </xdr:nvSpPr>
      <xdr:spPr>
        <a:xfrm>
          <a:off x="5740400" y="718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65325</xdr:rowOff>
    </xdr:from>
    <xdr:to>
      <xdr:col>26</xdr:col>
      <xdr:colOff>101600</xdr:colOff>
      <xdr:row>37</xdr:row>
      <xdr:rowOff>166925</xdr:rowOff>
    </xdr:to>
    <xdr:sp macro="" textlink="">
      <xdr:nvSpPr>
        <xdr:cNvPr id="136" name="楕円 135"/>
        <xdr:cNvSpPr/>
      </xdr:nvSpPr>
      <xdr:spPr bwMode="auto">
        <a:xfrm>
          <a:off x="4953000" y="7190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151702</xdr:rowOff>
    </xdr:from>
    <xdr:ext cx="736600" cy="259045"/>
    <xdr:sp macro="" textlink="">
      <xdr:nvSpPr>
        <xdr:cNvPr id="137" name="テキスト ボックス 136"/>
        <xdr:cNvSpPr txBox="1"/>
      </xdr:nvSpPr>
      <xdr:spPr>
        <a:xfrm>
          <a:off x="4622800" y="7276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95174</xdr:rowOff>
    </xdr:from>
    <xdr:to>
      <xdr:col>22</xdr:col>
      <xdr:colOff>165100</xdr:colOff>
      <xdr:row>37</xdr:row>
      <xdr:rowOff>196774</xdr:rowOff>
    </xdr:to>
    <xdr:sp macro="" textlink="">
      <xdr:nvSpPr>
        <xdr:cNvPr id="138" name="楕円 137"/>
        <xdr:cNvSpPr/>
      </xdr:nvSpPr>
      <xdr:spPr bwMode="auto">
        <a:xfrm>
          <a:off x="4254500" y="721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181551</xdr:rowOff>
    </xdr:from>
    <xdr:ext cx="762000" cy="259045"/>
    <xdr:sp macro="" textlink="">
      <xdr:nvSpPr>
        <xdr:cNvPr id="139" name="テキスト ボックス 138"/>
        <xdr:cNvSpPr txBox="1"/>
      </xdr:nvSpPr>
      <xdr:spPr>
        <a:xfrm>
          <a:off x="3924300" y="730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149907</xdr:rowOff>
    </xdr:from>
    <xdr:to>
      <xdr:col>19</xdr:col>
      <xdr:colOff>38100</xdr:colOff>
      <xdr:row>37</xdr:row>
      <xdr:rowOff>251507</xdr:rowOff>
    </xdr:to>
    <xdr:sp macro="" textlink="">
      <xdr:nvSpPr>
        <xdr:cNvPr id="140" name="楕円 139"/>
        <xdr:cNvSpPr/>
      </xdr:nvSpPr>
      <xdr:spPr bwMode="auto">
        <a:xfrm>
          <a:off x="3556000" y="7274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236284</xdr:rowOff>
    </xdr:from>
    <xdr:ext cx="762000" cy="259045"/>
    <xdr:sp macro="" textlink="">
      <xdr:nvSpPr>
        <xdr:cNvPr id="141" name="テキスト ボックス 140"/>
        <xdr:cNvSpPr txBox="1"/>
      </xdr:nvSpPr>
      <xdr:spPr>
        <a:xfrm>
          <a:off x="3225800" y="736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160031</xdr:rowOff>
    </xdr:from>
    <xdr:to>
      <xdr:col>15</xdr:col>
      <xdr:colOff>101600</xdr:colOff>
      <xdr:row>37</xdr:row>
      <xdr:rowOff>261631</xdr:rowOff>
    </xdr:to>
    <xdr:sp macro="" textlink="">
      <xdr:nvSpPr>
        <xdr:cNvPr id="142" name="楕円 141"/>
        <xdr:cNvSpPr/>
      </xdr:nvSpPr>
      <xdr:spPr bwMode="auto">
        <a:xfrm>
          <a:off x="2857500" y="728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246408</xdr:rowOff>
    </xdr:from>
    <xdr:ext cx="762000" cy="259045"/>
    <xdr:sp macro="" textlink="">
      <xdr:nvSpPr>
        <xdr:cNvPr id="143" name="テキスト ボックス 142"/>
        <xdr:cNvSpPr txBox="1"/>
      </xdr:nvSpPr>
      <xdr:spPr>
        <a:xfrm>
          <a:off x="2527300" y="737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102,175
94,815
87.57
33,084,573
29,818,613
1,237,753
19,025,336
21,826,300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170676</xdr:rowOff>
    </xdr:from>
    <xdr:to>
      <xdr:col>24</xdr:col>
      <xdr:colOff>63500</xdr:colOff>
      <xdr:row>39</xdr:row>
      <xdr:rowOff>2883</xdr:rowOff>
    </xdr:to>
    <xdr:cxnSp macro="">
      <xdr:nvCxnSpPr>
        <xdr:cNvPr id="59" name="直線コネクタ 58"/>
        <xdr:cNvCxnSpPr/>
      </xdr:nvCxnSpPr>
      <xdr:spPr>
        <a:xfrm flipV="1">
          <a:off x="3797300" y="6685776"/>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2883</xdr:rowOff>
    </xdr:from>
    <xdr:to>
      <xdr:col>19</xdr:col>
      <xdr:colOff>177800</xdr:colOff>
      <xdr:row>39</xdr:row>
      <xdr:rowOff>3180</xdr:rowOff>
    </xdr:to>
    <xdr:cxnSp macro="">
      <xdr:nvCxnSpPr>
        <xdr:cNvPr id="62" name="直線コネクタ 61"/>
        <xdr:cNvCxnSpPr/>
      </xdr:nvCxnSpPr>
      <xdr:spPr>
        <a:xfrm flipV="1">
          <a:off x="2908300" y="6689433"/>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597</xdr:rowOff>
    </xdr:from>
    <xdr:to>
      <xdr:col>15</xdr:col>
      <xdr:colOff>50800</xdr:colOff>
      <xdr:row>39</xdr:row>
      <xdr:rowOff>3180</xdr:rowOff>
    </xdr:to>
    <xdr:cxnSp macro="">
      <xdr:nvCxnSpPr>
        <xdr:cNvPr id="65" name="直線コネクタ 64"/>
        <xdr:cNvCxnSpPr/>
      </xdr:nvCxnSpPr>
      <xdr:spPr>
        <a:xfrm>
          <a:off x="2019300" y="6687147"/>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597</xdr:rowOff>
    </xdr:from>
    <xdr:to>
      <xdr:col>10</xdr:col>
      <xdr:colOff>114300</xdr:colOff>
      <xdr:row>39</xdr:row>
      <xdr:rowOff>27412</xdr:rowOff>
    </xdr:to>
    <xdr:cxnSp macro="">
      <xdr:nvCxnSpPr>
        <xdr:cNvPr id="68" name="直線コネクタ 67"/>
        <xdr:cNvCxnSpPr/>
      </xdr:nvCxnSpPr>
      <xdr:spPr>
        <a:xfrm flipV="1">
          <a:off x="1130300" y="6687147"/>
          <a:ext cx="889000" cy="2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141021</xdr:rowOff>
    </xdr:from>
    <xdr:to>
      <xdr:col>6</xdr:col>
      <xdr:colOff>38100</xdr:colOff>
      <xdr:row>36</xdr:row>
      <xdr:rowOff>71171</xdr:rowOff>
    </xdr:to>
    <xdr:sp macro="" textlink="">
      <xdr:nvSpPr>
        <xdr:cNvPr id="71" name="フローチャート: 判断 70"/>
        <xdr:cNvSpPr/>
      </xdr:nvSpPr>
      <xdr:spPr>
        <a:xfrm>
          <a:off x="1079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87698</xdr:rowOff>
    </xdr:from>
    <xdr:ext cx="534377" cy="259045"/>
    <xdr:sp macro="" textlink="">
      <xdr:nvSpPr>
        <xdr:cNvPr id="72" name="テキスト ボックス 71"/>
        <xdr:cNvSpPr txBox="1"/>
      </xdr:nvSpPr>
      <xdr:spPr>
        <a:xfrm>
          <a:off x="863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119876</xdr:rowOff>
    </xdr:from>
    <xdr:to>
      <xdr:col>24</xdr:col>
      <xdr:colOff>114300</xdr:colOff>
      <xdr:row>39</xdr:row>
      <xdr:rowOff>50026</xdr:rowOff>
    </xdr:to>
    <xdr:sp macro="" textlink="">
      <xdr:nvSpPr>
        <xdr:cNvPr id="78" name="楕円 77"/>
        <xdr:cNvSpPr/>
      </xdr:nvSpPr>
      <xdr:spPr>
        <a:xfrm>
          <a:off x="4584700" y="66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34803</xdr:rowOff>
    </xdr:from>
    <xdr:ext cx="534377" cy="259045"/>
    <xdr:sp macro="" textlink="">
      <xdr:nvSpPr>
        <xdr:cNvPr id="79" name="人件費該当値テキスト"/>
        <xdr:cNvSpPr txBox="1"/>
      </xdr:nvSpPr>
      <xdr:spPr>
        <a:xfrm>
          <a:off x="4686300" y="65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123533</xdr:rowOff>
    </xdr:from>
    <xdr:to>
      <xdr:col>20</xdr:col>
      <xdr:colOff>38100</xdr:colOff>
      <xdr:row>39</xdr:row>
      <xdr:rowOff>53683</xdr:rowOff>
    </xdr:to>
    <xdr:sp macro="" textlink="">
      <xdr:nvSpPr>
        <xdr:cNvPr id="80" name="楕円 79"/>
        <xdr:cNvSpPr/>
      </xdr:nvSpPr>
      <xdr:spPr>
        <a:xfrm>
          <a:off x="3746500" y="66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44810</xdr:rowOff>
    </xdr:from>
    <xdr:ext cx="534377" cy="259045"/>
    <xdr:sp macro="" textlink="">
      <xdr:nvSpPr>
        <xdr:cNvPr id="81" name="テキスト ボックス 80"/>
        <xdr:cNvSpPr txBox="1"/>
      </xdr:nvSpPr>
      <xdr:spPr>
        <a:xfrm>
          <a:off x="3530111" y="673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123830</xdr:rowOff>
    </xdr:from>
    <xdr:to>
      <xdr:col>15</xdr:col>
      <xdr:colOff>101600</xdr:colOff>
      <xdr:row>39</xdr:row>
      <xdr:rowOff>53980</xdr:rowOff>
    </xdr:to>
    <xdr:sp macro="" textlink="">
      <xdr:nvSpPr>
        <xdr:cNvPr id="82" name="楕円 81"/>
        <xdr:cNvSpPr/>
      </xdr:nvSpPr>
      <xdr:spPr>
        <a:xfrm>
          <a:off x="2857500" y="66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45107</xdr:rowOff>
    </xdr:from>
    <xdr:ext cx="534377" cy="259045"/>
    <xdr:sp macro="" textlink="">
      <xdr:nvSpPr>
        <xdr:cNvPr id="83" name="テキスト ボックス 82"/>
        <xdr:cNvSpPr txBox="1"/>
      </xdr:nvSpPr>
      <xdr:spPr>
        <a:xfrm>
          <a:off x="2641111" y="673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121247</xdr:rowOff>
    </xdr:from>
    <xdr:to>
      <xdr:col>10</xdr:col>
      <xdr:colOff>165100</xdr:colOff>
      <xdr:row>39</xdr:row>
      <xdr:rowOff>51397</xdr:rowOff>
    </xdr:to>
    <xdr:sp macro="" textlink="">
      <xdr:nvSpPr>
        <xdr:cNvPr id="84" name="楕円 83"/>
        <xdr:cNvSpPr/>
      </xdr:nvSpPr>
      <xdr:spPr>
        <a:xfrm>
          <a:off x="1968500" y="66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42524</xdr:rowOff>
    </xdr:from>
    <xdr:ext cx="534377" cy="259045"/>
    <xdr:sp macro="" textlink="">
      <xdr:nvSpPr>
        <xdr:cNvPr id="85" name="テキスト ボックス 84"/>
        <xdr:cNvSpPr txBox="1"/>
      </xdr:nvSpPr>
      <xdr:spPr>
        <a:xfrm>
          <a:off x="1752111" y="67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148062</xdr:rowOff>
    </xdr:from>
    <xdr:to>
      <xdr:col>6</xdr:col>
      <xdr:colOff>38100</xdr:colOff>
      <xdr:row>39</xdr:row>
      <xdr:rowOff>78212</xdr:rowOff>
    </xdr:to>
    <xdr:sp macro="" textlink="">
      <xdr:nvSpPr>
        <xdr:cNvPr id="86" name="楕円 85"/>
        <xdr:cNvSpPr/>
      </xdr:nvSpPr>
      <xdr:spPr>
        <a:xfrm>
          <a:off x="1079500" y="66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69339</xdr:rowOff>
    </xdr:from>
    <xdr:ext cx="534377" cy="259045"/>
    <xdr:sp macro="" textlink="">
      <xdr:nvSpPr>
        <xdr:cNvPr id="87" name="テキスト ボックス 86"/>
        <xdr:cNvSpPr txBox="1"/>
      </xdr:nvSpPr>
      <xdr:spPr>
        <a:xfrm>
          <a:off x="863111" y="675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108394</xdr:rowOff>
    </xdr:from>
    <xdr:to>
      <xdr:col>24</xdr:col>
      <xdr:colOff>63500</xdr:colOff>
      <xdr:row>57</xdr:row>
      <xdr:rowOff>118161</xdr:rowOff>
    </xdr:to>
    <xdr:cxnSp macro="">
      <xdr:nvCxnSpPr>
        <xdr:cNvPr id="117" name="直線コネクタ 116"/>
        <xdr:cNvCxnSpPr/>
      </xdr:nvCxnSpPr>
      <xdr:spPr>
        <a:xfrm flipV="1">
          <a:off x="3797300" y="9881044"/>
          <a:ext cx="8382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118161</xdr:rowOff>
    </xdr:from>
    <xdr:to>
      <xdr:col>19</xdr:col>
      <xdr:colOff>177800</xdr:colOff>
      <xdr:row>57</xdr:row>
      <xdr:rowOff>138430</xdr:rowOff>
    </xdr:to>
    <xdr:cxnSp macro="">
      <xdr:nvCxnSpPr>
        <xdr:cNvPr id="120" name="直線コネクタ 119"/>
        <xdr:cNvCxnSpPr/>
      </xdr:nvCxnSpPr>
      <xdr:spPr>
        <a:xfrm flipV="1">
          <a:off x="2908300" y="9890811"/>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138430</xdr:rowOff>
    </xdr:from>
    <xdr:to>
      <xdr:col>15</xdr:col>
      <xdr:colOff>50800</xdr:colOff>
      <xdr:row>57</xdr:row>
      <xdr:rowOff>153695</xdr:rowOff>
    </xdr:to>
    <xdr:cxnSp macro="">
      <xdr:nvCxnSpPr>
        <xdr:cNvPr id="123" name="直線コネクタ 122"/>
        <xdr:cNvCxnSpPr/>
      </xdr:nvCxnSpPr>
      <xdr:spPr>
        <a:xfrm flipV="1">
          <a:off x="2019300" y="9911080"/>
          <a:ext cx="889000" cy="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153695</xdr:rowOff>
    </xdr:from>
    <xdr:to>
      <xdr:col>10</xdr:col>
      <xdr:colOff>114300</xdr:colOff>
      <xdr:row>57</xdr:row>
      <xdr:rowOff>153708</xdr:rowOff>
    </xdr:to>
    <xdr:cxnSp macro="">
      <xdr:nvCxnSpPr>
        <xdr:cNvPr id="126" name="直線コネクタ 125"/>
        <xdr:cNvCxnSpPr/>
      </xdr:nvCxnSpPr>
      <xdr:spPr>
        <a:xfrm flipV="1">
          <a:off x="1130300" y="9926345"/>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64618</xdr:rowOff>
    </xdr:from>
    <xdr:to>
      <xdr:col>6</xdr:col>
      <xdr:colOff>38100</xdr:colOff>
      <xdr:row>57</xdr:row>
      <xdr:rowOff>166218</xdr:rowOff>
    </xdr:to>
    <xdr:sp macro="" textlink="">
      <xdr:nvSpPr>
        <xdr:cNvPr id="129" name="フローチャート: 判断 128"/>
        <xdr:cNvSpPr/>
      </xdr:nvSpPr>
      <xdr:spPr>
        <a:xfrm>
          <a:off x="1079500" y="983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11295</xdr:rowOff>
    </xdr:from>
    <xdr:ext cx="534377" cy="259045"/>
    <xdr:sp macro="" textlink="">
      <xdr:nvSpPr>
        <xdr:cNvPr id="130" name="テキスト ボックス 129"/>
        <xdr:cNvSpPr txBox="1"/>
      </xdr:nvSpPr>
      <xdr:spPr>
        <a:xfrm>
          <a:off x="863111" y="961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57594</xdr:rowOff>
    </xdr:from>
    <xdr:to>
      <xdr:col>24</xdr:col>
      <xdr:colOff>114300</xdr:colOff>
      <xdr:row>57</xdr:row>
      <xdr:rowOff>159194</xdr:rowOff>
    </xdr:to>
    <xdr:sp macro="" textlink="">
      <xdr:nvSpPr>
        <xdr:cNvPr id="136" name="楕円 135"/>
        <xdr:cNvSpPr/>
      </xdr:nvSpPr>
      <xdr:spPr>
        <a:xfrm>
          <a:off x="4584700" y="98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36021</xdr:rowOff>
    </xdr:from>
    <xdr:ext cx="534377" cy="259045"/>
    <xdr:sp macro="" textlink="">
      <xdr:nvSpPr>
        <xdr:cNvPr id="137" name="物件費該当値テキスト"/>
        <xdr:cNvSpPr txBox="1"/>
      </xdr:nvSpPr>
      <xdr:spPr>
        <a:xfrm>
          <a:off x="4686300" y="980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67361</xdr:rowOff>
    </xdr:from>
    <xdr:to>
      <xdr:col>20</xdr:col>
      <xdr:colOff>38100</xdr:colOff>
      <xdr:row>57</xdr:row>
      <xdr:rowOff>168961</xdr:rowOff>
    </xdr:to>
    <xdr:sp macro="" textlink="">
      <xdr:nvSpPr>
        <xdr:cNvPr id="138" name="楕円 137"/>
        <xdr:cNvSpPr/>
      </xdr:nvSpPr>
      <xdr:spPr>
        <a:xfrm>
          <a:off x="3746500" y="984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160088</xdr:rowOff>
    </xdr:from>
    <xdr:ext cx="534377" cy="259045"/>
    <xdr:sp macro="" textlink="">
      <xdr:nvSpPr>
        <xdr:cNvPr id="139" name="テキスト ボックス 138"/>
        <xdr:cNvSpPr txBox="1"/>
      </xdr:nvSpPr>
      <xdr:spPr>
        <a:xfrm>
          <a:off x="3530111" y="993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87630</xdr:rowOff>
    </xdr:from>
    <xdr:to>
      <xdr:col>15</xdr:col>
      <xdr:colOff>101600</xdr:colOff>
      <xdr:row>58</xdr:row>
      <xdr:rowOff>17780</xdr:rowOff>
    </xdr:to>
    <xdr:sp macro="" textlink="">
      <xdr:nvSpPr>
        <xdr:cNvPr id="140" name="楕円 139"/>
        <xdr:cNvSpPr/>
      </xdr:nvSpPr>
      <xdr:spPr>
        <a:xfrm>
          <a:off x="28575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8907</xdr:rowOff>
    </xdr:from>
    <xdr:ext cx="534377" cy="259045"/>
    <xdr:sp macro="" textlink="">
      <xdr:nvSpPr>
        <xdr:cNvPr id="141" name="テキスト ボックス 140"/>
        <xdr:cNvSpPr txBox="1"/>
      </xdr:nvSpPr>
      <xdr:spPr>
        <a:xfrm>
          <a:off x="2641111" y="995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102895</xdr:rowOff>
    </xdr:from>
    <xdr:to>
      <xdr:col>10</xdr:col>
      <xdr:colOff>165100</xdr:colOff>
      <xdr:row>58</xdr:row>
      <xdr:rowOff>33045</xdr:rowOff>
    </xdr:to>
    <xdr:sp macro="" textlink="">
      <xdr:nvSpPr>
        <xdr:cNvPr id="142" name="楕円 141"/>
        <xdr:cNvSpPr/>
      </xdr:nvSpPr>
      <xdr:spPr>
        <a:xfrm>
          <a:off x="1968500" y="98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24172</xdr:rowOff>
    </xdr:from>
    <xdr:ext cx="534377" cy="259045"/>
    <xdr:sp macro="" textlink="">
      <xdr:nvSpPr>
        <xdr:cNvPr id="143" name="テキスト ボックス 142"/>
        <xdr:cNvSpPr txBox="1"/>
      </xdr:nvSpPr>
      <xdr:spPr>
        <a:xfrm>
          <a:off x="1752111" y="99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102908</xdr:rowOff>
    </xdr:from>
    <xdr:to>
      <xdr:col>6</xdr:col>
      <xdr:colOff>38100</xdr:colOff>
      <xdr:row>58</xdr:row>
      <xdr:rowOff>33058</xdr:rowOff>
    </xdr:to>
    <xdr:sp macro="" textlink="">
      <xdr:nvSpPr>
        <xdr:cNvPr id="144" name="楕円 143"/>
        <xdr:cNvSpPr/>
      </xdr:nvSpPr>
      <xdr:spPr>
        <a:xfrm>
          <a:off x="1079500" y="98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24185</xdr:rowOff>
    </xdr:from>
    <xdr:ext cx="534377" cy="259045"/>
    <xdr:sp macro="" textlink="">
      <xdr:nvSpPr>
        <xdr:cNvPr id="145" name="テキスト ボックス 144"/>
        <xdr:cNvSpPr txBox="1"/>
      </xdr:nvSpPr>
      <xdr:spPr>
        <a:xfrm>
          <a:off x="863111" y="996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4063</xdr:rowOff>
    </xdr:from>
    <xdr:to>
      <xdr:col>24</xdr:col>
      <xdr:colOff>63500</xdr:colOff>
      <xdr:row>78</xdr:row>
      <xdr:rowOff>11836</xdr:rowOff>
    </xdr:to>
    <xdr:cxnSp macro="">
      <xdr:nvCxnSpPr>
        <xdr:cNvPr id="174" name="直線コネクタ 173"/>
        <xdr:cNvCxnSpPr/>
      </xdr:nvCxnSpPr>
      <xdr:spPr>
        <a:xfrm flipV="1">
          <a:off x="3797300" y="13377163"/>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11836</xdr:rowOff>
    </xdr:from>
    <xdr:to>
      <xdr:col>19</xdr:col>
      <xdr:colOff>177800</xdr:colOff>
      <xdr:row>78</xdr:row>
      <xdr:rowOff>46050</xdr:rowOff>
    </xdr:to>
    <xdr:cxnSp macro="">
      <xdr:nvCxnSpPr>
        <xdr:cNvPr id="177" name="直線コネクタ 176"/>
        <xdr:cNvCxnSpPr/>
      </xdr:nvCxnSpPr>
      <xdr:spPr>
        <a:xfrm flipV="1">
          <a:off x="2908300" y="13384936"/>
          <a:ext cx="889000" cy="3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46050</xdr:rowOff>
    </xdr:from>
    <xdr:to>
      <xdr:col>15</xdr:col>
      <xdr:colOff>50800</xdr:colOff>
      <xdr:row>78</xdr:row>
      <xdr:rowOff>58395</xdr:rowOff>
    </xdr:to>
    <xdr:cxnSp macro="">
      <xdr:nvCxnSpPr>
        <xdr:cNvPr id="180" name="直線コネクタ 179"/>
        <xdr:cNvCxnSpPr/>
      </xdr:nvCxnSpPr>
      <xdr:spPr>
        <a:xfrm flipV="1">
          <a:off x="2019300" y="13419150"/>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58395</xdr:rowOff>
    </xdr:from>
    <xdr:to>
      <xdr:col>10</xdr:col>
      <xdr:colOff>114300</xdr:colOff>
      <xdr:row>78</xdr:row>
      <xdr:rowOff>65863</xdr:rowOff>
    </xdr:to>
    <xdr:cxnSp macro="">
      <xdr:nvCxnSpPr>
        <xdr:cNvPr id="183" name="直線コネクタ 182"/>
        <xdr:cNvCxnSpPr/>
      </xdr:nvCxnSpPr>
      <xdr:spPr>
        <a:xfrm flipV="1">
          <a:off x="1130300" y="13431495"/>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60782</xdr:rowOff>
    </xdr:from>
    <xdr:to>
      <xdr:col>6</xdr:col>
      <xdr:colOff>38100</xdr:colOff>
      <xdr:row>77</xdr:row>
      <xdr:rowOff>162382</xdr:rowOff>
    </xdr:to>
    <xdr:sp macro="" textlink="">
      <xdr:nvSpPr>
        <xdr:cNvPr id="186" name="フローチャート: 判断 185"/>
        <xdr:cNvSpPr/>
      </xdr:nvSpPr>
      <xdr:spPr>
        <a:xfrm>
          <a:off x="1079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7459</xdr:rowOff>
    </xdr:from>
    <xdr:ext cx="469744" cy="259045"/>
    <xdr:sp macro="" textlink="">
      <xdr:nvSpPr>
        <xdr:cNvPr id="187" name="テキスト ボックス 186"/>
        <xdr:cNvSpPr txBox="1"/>
      </xdr:nvSpPr>
      <xdr:spPr>
        <a:xfrm>
          <a:off x="895428" y="1303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124713</xdr:rowOff>
    </xdr:from>
    <xdr:to>
      <xdr:col>24</xdr:col>
      <xdr:colOff>114300</xdr:colOff>
      <xdr:row>78</xdr:row>
      <xdr:rowOff>54863</xdr:rowOff>
    </xdr:to>
    <xdr:sp macro="" textlink="">
      <xdr:nvSpPr>
        <xdr:cNvPr id="193" name="楕円 192"/>
        <xdr:cNvSpPr/>
      </xdr:nvSpPr>
      <xdr:spPr>
        <a:xfrm>
          <a:off x="4584700" y="133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103140</xdr:rowOff>
    </xdr:from>
    <xdr:ext cx="469744" cy="259045"/>
    <xdr:sp macro="" textlink="">
      <xdr:nvSpPr>
        <xdr:cNvPr id="194" name="維持補修費該当値テキスト"/>
        <xdr:cNvSpPr txBox="1"/>
      </xdr:nvSpPr>
      <xdr:spPr>
        <a:xfrm>
          <a:off x="4686300" y="133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132486</xdr:rowOff>
    </xdr:from>
    <xdr:to>
      <xdr:col>20</xdr:col>
      <xdr:colOff>38100</xdr:colOff>
      <xdr:row>78</xdr:row>
      <xdr:rowOff>62636</xdr:rowOff>
    </xdr:to>
    <xdr:sp macro="" textlink="">
      <xdr:nvSpPr>
        <xdr:cNvPr id="195" name="楕円 194"/>
        <xdr:cNvSpPr/>
      </xdr:nvSpPr>
      <xdr:spPr>
        <a:xfrm>
          <a:off x="3746500" y="1333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53763</xdr:rowOff>
    </xdr:from>
    <xdr:ext cx="469744" cy="259045"/>
    <xdr:sp macro="" textlink="">
      <xdr:nvSpPr>
        <xdr:cNvPr id="196" name="テキスト ボックス 195"/>
        <xdr:cNvSpPr txBox="1"/>
      </xdr:nvSpPr>
      <xdr:spPr>
        <a:xfrm>
          <a:off x="3562428" y="1342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166700</xdr:rowOff>
    </xdr:from>
    <xdr:to>
      <xdr:col>15</xdr:col>
      <xdr:colOff>101600</xdr:colOff>
      <xdr:row>78</xdr:row>
      <xdr:rowOff>96850</xdr:rowOff>
    </xdr:to>
    <xdr:sp macro="" textlink="">
      <xdr:nvSpPr>
        <xdr:cNvPr id="197" name="楕円 196"/>
        <xdr:cNvSpPr/>
      </xdr:nvSpPr>
      <xdr:spPr>
        <a:xfrm>
          <a:off x="2857500" y="133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87977</xdr:rowOff>
    </xdr:from>
    <xdr:ext cx="469744" cy="259045"/>
    <xdr:sp macro="" textlink="">
      <xdr:nvSpPr>
        <xdr:cNvPr id="198" name="テキスト ボックス 197"/>
        <xdr:cNvSpPr txBox="1"/>
      </xdr:nvSpPr>
      <xdr:spPr>
        <a:xfrm>
          <a:off x="2673428" y="134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7595</xdr:rowOff>
    </xdr:from>
    <xdr:to>
      <xdr:col>10</xdr:col>
      <xdr:colOff>165100</xdr:colOff>
      <xdr:row>78</xdr:row>
      <xdr:rowOff>109195</xdr:rowOff>
    </xdr:to>
    <xdr:sp macro="" textlink="">
      <xdr:nvSpPr>
        <xdr:cNvPr id="199" name="楕円 198"/>
        <xdr:cNvSpPr/>
      </xdr:nvSpPr>
      <xdr:spPr>
        <a:xfrm>
          <a:off x="1968500" y="133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100322</xdr:rowOff>
    </xdr:from>
    <xdr:ext cx="469744" cy="259045"/>
    <xdr:sp macro="" textlink="">
      <xdr:nvSpPr>
        <xdr:cNvPr id="200" name="テキスト ボックス 199"/>
        <xdr:cNvSpPr txBox="1"/>
      </xdr:nvSpPr>
      <xdr:spPr>
        <a:xfrm>
          <a:off x="1784428" y="134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15063</xdr:rowOff>
    </xdr:from>
    <xdr:to>
      <xdr:col>6</xdr:col>
      <xdr:colOff>38100</xdr:colOff>
      <xdr:row>78</xdr:row>
      <xdr:rowOff>116663</xdr:rowOff>
    </xdr:to>
    <xdr:sp macro="" textlink="">
      <xdr:nvSpPr>
        <xdr:cNvPr id="201" name="楕円 200"/>
        <xdr:cNvSpPr/>
      </xdr:nvSpPr>
      <xdr:spPr>
        <a:xfrm>
          <a:off x="1079500" y="133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107790</xdr:rowOff>
    </xdr:from>
    <xdr:ext cx="469744" cy="259045"/>
    <xdr:sp macro="" textlink="">
      <xdr:nvSpPr>
        <xdr:cNvPr id="202" name="テキスト ボックス 201"/>
        <xdr:cNvSpPr txBox="1"/>
      </xdr:nvSpPr>
      <xdr:spPr>
        <a:xfrm>
          <a:off x="895428" y="1348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121869</xdr:rowOff>
    </xdr:from>
    <xdr:to>
      <xdr:col>24</xdr:col>
      <xdr:colOff>63500</xdr:colOff>
      <xdr:row>96</xdr:row>
      <xdr:rowOff>139319</xdr:rowOff>
    </xdr:to>
    <xdr:cxnSp macro="">
      <xdr:nvCxnSpPr>
        <xdr:cNvPr id="232" name="直線コネクタ 231"/>
        <xdr:cNvCxnSpPr/>
      </xdr:nvCxnSpPr>
      <xdr:spPr>
        <a:xfrm>
          <a:off x="3797300" y="16581069"/>
          <a:ext cx="8382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121869</xdr:rowOff>
    </xdr:from>
    <xdr:to>
      <xdr:col>19</xdr:col>
      <xdr:colOff>177800</xdr:colOff>
      <xdr:row>96</xdr:row>
      <xdr:rowOff>148603</xdr:rowOff>
    </xdr:to>
    <xdr:cxnSp macro="">
      <xdr:nvCxnSpPr>
        <xdr:cNvPr id="235" name="直線コネクタ 234"/>
        <xdr:cNvCxnSpPr/>
      </xdr:nvCxnSpPr>
      <xdr:spPr>
        <a:xfrm flipV="1">
          <a:off x="2908300" y="16581069"/>
          <a:ext cx="8890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148603</xdr:rowOff>
    </xdr:from>
    <xdr:to>
      <xdr:col>15</xdr:col>
      <xdr:colOff>50800</xdr:colOff>
      <xdr:row>97</xdr:row>
      <xdr:rowOff>12243</xdr:rowOff>
    </xdr:to>
    <xdr:cxnSp macro="">
      <xdr:nvCxnSpPr>
        <xdr:cNvPr id="238" name="直線コネクタ 237"/>
        <xdr:cNvCxnSpPr/>
      </xdr:nvCxnSpPr>
      <xdr:spPr>
        <a:xfrm flipV="1">
          <a:off x="2019300" y="16607803"/>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12243</xdr:rowOff>
    </xdr:from>
    <xdr:to>
      <xdr:col>10</xdr:col>
      <xdr:colOff>114300</xdr:colOff>
      <xdr:row>97</xdr:row>
      <xdr:rowOff>27915</xdr:rowOff>
    </xdr:to>
    <xdr:cxnSp macro="">
      <xdr:nvCxnSpPr>
        <xdr:cNvPr id="241" name="直線コネクタ 240"/>
        <xdr:cNvCxnSpPr/>
      </xdr:nvCxnSpPr>
      <xdr:spPr>
        <a:xfrm flipV="1">
          <a:off x="1130300" y="16642893"/>
          <a:ext cx="8890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145238</xdr:rowOff>
    </xdr:from>
    <xdr:to>
      <xdr:col>6</xdr:col>
      <xdr:colOff>38100</xdr:colOff>
      <xdr:row>96</xdr:row>
      <xdr:rowOff>75388</xdr:rowOff>
    </xdr:to>
    <xdr:sp macro="" textlink="">
      <xdr:nvSpPr>
        <xdr:cNvPr id="244" name="フローチャート: 判断 243"/>
        <xdr:cNvSpPr/>
      </xdr:nvSpPr>
      <xdr:spPr>
        <a:xfrm>
          <a:off x="1079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91915</xdr:rowOff>
    </xdr:from>
    <xdr:ext cx="534377" cy="259045"/>
    <xdr:sp macro="" textlink="">
      <xdr:nvSpPr>
        <xdr:cNvPr id="245" name="テキスト ボックス 244"/>
        <xdr:cNvSpPr txBox="1"/>
      </xdr:nvSpPr>
      <xdr:spPr>
        <a:xfrm>
          <a:off x="863111" y="16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88519</xdr:rowOff>
    </xdr:from>
    <xdr:to>
      <xdr:col>24</xdr:col>
      <xdr:colOff>114300</xdr:colOff>
      <xdr:row>97</xdr:row>
      <xdr:rowOff>18669</xdr:rowOff>
    </xdr:to>
    <xdr:sp macro="" textlink="">
      <xdr:nvSpPr>
        <xdr:cNvPr id="251" name="楕円 250"/>
        <xdr:cNvSpPr/>
      </xdr:nvSpPr>
      <xdr:spPr>
        <a:xfrm>
          <a:off x="4584700" y="165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66946</xdr:rowOff>
    </xdr:from>
    <xdr:ext cx="534377" cy="259045"/>
    <xdr:sp macro="" textlink="">
      <xdr:nvSpPr>
        <xdr:cNvPr id="252" name="扶助費該当値テキスト"/>
        <xdr:cNvSpPr txBox="1"/>
      </xdr:nvSpPr>
      <xdr:spPr>
        <a:xfrm>
          <a:off x="4686300" y="1652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71069</xdr:rowOff>
    </xdr:from>
    <xdr:to>
      <xdr:col>20</xdr:col>
      <xdr:colOff>38100</xdr:colOff>
      <xdr:row>97</xdr:row>
      <xdr:rowOff>1219</xdr:rowOff>
    </xdr:to>
    <xdr:sp macro="" textlink="">
      <xdr:nvSpPr>
        <xdr:cNvPr id="253" name="楕円 252"/>
        <xdr:cNvSpPr/>
      </xdr:nvSpPr>
      <xdr:spPr>
        <a:xfrm>
          <a:off x="3746500" y="165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163796</xdr:rowOff>
    </xdr:from>
    <xdr:ext cx="534377" cy="259045"/>
    <xdr:sp macro="" textlink="">
      <xdr:nvSpPr>
        <xdr:cNvPr id="254" name="テキスト ボックス 253"/>
        <xdr:cNvSpPr txBox="1"/>
      </xdr:nvSpPr>
      <xdr:spPr>
        <a:xfrm>
          <a:off x="3530111" y="1662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97803</xdr:rowOff>
    </xdr:from>
    <xdr:to>
      <xdr:col>15</xdr:col>
      <xdr:colOff>101600</xdr:colOff>
      <xdr:row>97</xdr:row>
      <xdr:rowOff>27953</xdr:rowOff>
    </xdr:to>
    <xdr:sp macro="" textlink="">
      <xdr:nvSpPr>
        <xdr:cNvPr id="255" name="楕円 254"/>
        <xdr:cNvSpPr/>
      </xdr:nvSpPr>
      <xdr:spPr>
        <a:xfrm>
          <a:off x="2857500" y="165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19080</xdr:rowOff>
    </xdr:from>
    <xdr:ext cx="534377" cy="259045"/>
    <xdr:sp macro="" textlink="">
      <xdr:nvSpPr>
        <xdr:cNvPr id="256" name="テキスト ボックス 255"/>
        <xdr:cNvSpPr txBox="1"/>
      </xdr:nvSpPr>
      <xdr:spPr>
        <a:xfrm>
          <a:off x="2641111" y="1664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132893</xdr:rowOff>
    </xdr:from>
    <xdr:to>
      <xdr:col>10</xdr:col>
      <xdr:colOff>165100</xdr:colOff>
      <xdr:row>97</xdr:row>
      <xdr:rowOff>63043</xdr:rowOff>
    </xdr:to>
    <xdr:sp macro="" textlink="">
      <xdr:nvSpPr>
        <xdr:cNvPr id="257" name="楕円 256"/>
        <xdr:cNvSpPr/>
      </xdr:nvSpPr>
      <xdr:spPr>
        <a:xfrm>
          <a:off x="1968500" y="165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54170</xdr:rowOff>
    </xdr:from>
    <xdr:ext cx="534377" cy="259045"/>
    <xdr:sp macro="" textlink="">
      <xdr:nvSpPr>
        <xdr:cNvPr id="258" name="テキスト ボックス 257"/>
        <xdr:cNvSpPr txBox="1"/>
      </xdr:nvSpPr>
      <xdr:spPr>
        <a:xfrm>
          <a:off x="1752111" y="16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148565</xdr:rowOff>
    </xdr:from>
    <xdr:to>
      <xdr:col>6</xdr:col>
      <xdr:colOff>38100</xdr:colOff>
      <xdr:row>97</xdr:row>
      <xdr:rowOff>78715</xdr:rowOff>
    </xdr:to>
    <xdr:sp macro="" textlink="">
      <xdr:nvSpPr>
        <xdr:cNvPr id="259" name="楕円 258"/>
        <xdr:cNvSpPr/>
      </xdr:nvSpPr>
      <xdr:spPr>
        <a:xfrm>
          <a:off x="1079500" y="166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69842</xdr:rowOff>
    </xdr:from>
    <xdr:ext cx="534377" cy="259045"/>
    <xdr:sp macro="" textlink="">
      <xdr:nvSpPr>
        <xdr:cNvPr id="260" name="テキスト ボックス 259"/>
        <xdr:cNvSpPr txBox="1"/>
      </xdr:nvSpPr>
      <xdr:spPr>
        <a:xfrm>
          <a:off x="863111" y="1670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83889</xdr:rowOff>
    </xdr:from>
    <xdr:to>
      <xdr:col>55</xdr:col>
      <xdr:colOff>0</xdr:colOff>
      <xdr:row>36</xdr:row>
      <xdr:rowOff>101676</xdr:rowOff>
    </xdr:to>
    <xdr:cxnSp macro="">
      <xdr:nvCxnSpPr>
        <xdr:cNvPr id="291" name="直線コネクタ 290"/>
        <xdr:cNvCxnSpPr/>
      </xdr:nvCxnSpPr>
      <xdr:spPr>
        <a:xfrm>
          <a:off x="9639300" y="6256089"/>
          <a:ext cx="838200" cy="1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83889</xdr:rowOff>
    </xdr:from>
    <xdr:to>
      <xdr:col>50</xdr:col>
      <xdr:colOff>114300</xdr:colOff>
      <xdr:row>37</xdr:row>
      <xdr:rowOff>53648</xdr:rowOff>
    </xdr:to>
    <xdr:cxnSp macro="">
      <xdr:nvCxnSpPr>
        <xdr:cNvPr id="294" name="直線コネクタ 293"/>
        <xdr:cNvCxnSpPr/>
      </xdr:nvCxnSpPr>
      <xdr:spPr>
        <a:xfrm flipV="1">
          <a:off x="8750300" y="6256089"/>
          <a:ext cx="889000" cy="14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164759</xdr:rowOff>
    </xdr:from>
    <xdr:to>
      <xdr:col>45</xdr:col>
      <xdr:colOff>177800</xdr:colOff>
      <xdr:row>37</xdr:row>
      <xdr:rowOff>53648</xdr:rowOff>
    </xdr:to>
    <xdr:cxnSp macro="">
      <xdr:nvCxnSpPr>
        <xdr:cNvPr id="297" name="直線コネクタ 296"/>
        <xdr:cNvCxnSpPr/>
      </xdr:nvCxnSpPr>
      <xdr:spPr>
        <a:xfrm>
          <a:off x="7861300" y="6336959"/>
          <a:ext cx="889000" cy="6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164759</xdr:rowOff>
    </xdr:from>
    <xdr:to>
      <xdr:col>41</xdr:col>
      <xdr:colOff>50800</xdr:colOff>
      <xdr:row>37</xdr:row>
      <xdr:rowOff>78413</xdr:rowOff>
    </xdr:to>
    <xdr:cxnSp macro="">
      <xdr:nvCxnSpPr>
        <xdr:cNvPr id="300" name="直線コネクタ 299"/>
        <xdr:cNvCxnSpPr/>
      </xdr:nvCxnSpPr>
      <xdr:spPr>
        <a:xfrm flipV="1">
          <a:off x="6972300" y="6336959"/>
          <a:ext cx="889000" cy="8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91338</xdr:rowOff>
    </xdr:from>
    <xdr:to>
      <xdr:col>36</xdr:col>
      <xdr:colOff>165100</xdr:colOff>
      <xdr:row>37</xdr:row>
      <xdr:rowOff>21488</xdr:rowOff>
    </xdr:to>
    <xdr:sp macro="" textlink="">
      <xdr:nvSpPr>
        <xdr:cNvPr id="303" name="フローチャート: 判断 302"/>
        <xdr:cNvSpPr/>
      </xdr:nvSpPr>
      <xdr:spPr>
        <a:xfrm>
          <a:off x="6921500" y="62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38015</xdr:rowOff>
    </xdr:from>
    <xdr:ext cx="534377" cy="259045"/>
    <xdr:sp macro="" textlink="">
      <xdr:nvSpPr>
        <xdr:cNvPr id="304" name="テキスト ボックス 303"/>
        <xdr:cNvSpPr txBox="1"/>
      </xdr:nvSpPr>
      <xdr:spPr>
        <a:xfrm>
          <a:off x="6705111" y="60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50876</xdr:rowOff>
    </xdr:from>
    <xdr:to>
      <xdr:col>55</xdr:col>
      <xdr:colOff>50800</xdr:colOff>
      <xdr:row>36</xdr:row>
      <xdr:rowOff>152476</xdr:rowOff>
    </xdr:to>
    <xdr:sp macro="" textlink="">
      <xdr:nvSpPr>
        <xdr:cNvPr id="310" name="楕円 309"/>
        <xdr:cNvSpPr/>
      </xdr:nvSpPr>
      <xdr:spPr>
        <a:xfrm>
          <a:off x="10426700" y="62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73753</xdr:rowOff>
    </xdr:from>
    <xdr:ext cx="534377" cy="259045"/>
    <xdr:sp macro="" textlink="">
      <xdr:nvSpPr>
        <xdr:cNvPr id="311" name="補助費等該当値テキスト"/>
        <xdr:cNvSpPr txBox="1"/>
      </xdr:nvSpPr>
      <xdr:spPr>
        <a:xfrm>
          <a:off x="10528300" y="60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33089</xdr:rowOff>
    </xdr:from>
    <xdr:to>
      <xdr:col>50</xdr:col>
      <xdr:colOff>165100</xdr:colOff>
      <xdr:row>36</xdr:row>
      <xdr:rowOff>134689</xdr:rowOff>
    </xdr:to>
    <xdr:sp macro="" textlink="">
      <xdr:nvSpPr>
        <xdr:cNvPr id="312" name="楕円 311"/>
        <xdr:cNvSpPr/>
      </xdr:nvSpPr>
      <xdr:spPr>
        <a:xfrm>
          <a:off x="9588500" y="62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151216</xdr:rowOff>
    </xdr:from>
    <xdr:ext cx="534377" cy="259045"/>
    <xdr:sp macro="" textlink="">
      <xdr:nvSpPr>
        <xdr:cNvPr id="313" name="テキスト ボックス 312"/>
        <xdr:cNvSpPr txBox="1"/>
      </xdr:nvSpPr>
      <xdr:spPr>
        <a:xfrm>
          <a:off x="9372111" y="598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2848</xdr:rowOff>
    </xdr:from>
    <xdr:to>
      <xdr:col>46</xdr:col>
      <xdr:colOff>38100</xdr:colOff>
      <xdr:row>37</xdr:row>
      <xdr:rowOff>104448</xdr:rowOff>
    </xdr:to>
    <xdr:sp macro="" textlink="">
      <xdr:nvSpPr>
        <xdr:cNvPr id="314" name="楕円 313"/>
        <xdr:cNvSpPr/>
      </xdr:nvSpPr>
      <xdr:spPr>
        <a:xfrm>
          <a:off x="8699500" y="63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95575</xdr:rowOff>
    </xdr:from>
    <xdr:ext cx="534377" cy="259045"/>
    <xdr:sp macro="" textlink="">
      <xdr:nvSpPr>
        <xdr:cNvPr id="315" name="テキスト ボックス 314"/>
        <xdr:cNvSpPr txBox="1"/>
      </xdr:nvSpPr>
      <xdr:spPr>
        <a:xfrm>
          <a:off x="8483111" y="643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113959</xdr:rowOff>
    </xdr:from>
    <xdr:to>
      <xdr:col>41</xdr:col>
      <xdr:colOff>101600</xdr:colOff>
      <xdr:row>37</xdr:row>
      <xdr:rowOff>44109</xdr:rowOff>
    </xdr:to>
    <xdr:sp macro="" textlink="">
      <xdr:nvSpPr>
        <xdr:cNvPr id="316" name="楕円 315"/>
        <xdr:cNvSpPr/>
      </xdr:nvSpPr>
      <xdr:spPr>
        <a:xfrm>
          <a:off x="7810500" y="628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35236</xdr:rowOff>
    </xdr:from>
    <xdr:ext cx="534377" cy="259045"/>
    <xdr:sp macro="" textlink="">
      <xdr:nvSpPr>
        <xdr:cNvPr id="317" name="テキスト ボックス 316"/>
        <xdr:cNvSpPr txBox="1"/>
      </xdr:nvSpPr>
      <xdr:spPr>
        <a:xfrm>
          <a:off x="7594111" y="637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27613</xdr:rowOff>
    </xdr:from>
    <xdr:to>
      <xdr:col>36</xdr:col>
      <xdr:colOff>165100</xdr:colOff>
      <xdr:row>37</xdr:row>
      <xdr:rowOff>129213</xdr:rowOff>
    </xdr:to>
    <xdr:sp macro="" textlink="">
      <xdr:nvSpPr>
        <xdr:cNvPr id="318" name="楕円 317"/>
        <xdr:cNvSpPr/>
      </xdr:nvSpPr>
      <xdr:spPr>
        <a:xfrm>
          <a:off x="6921500" y="637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120340</xdr:rowOff>
    </xdr:from>
    <xdr:ext cx="534377" cy="259045"/>
    <xdr:sp macro="" textlink="">
      <xdr:nvSpPr>
        <xdr:cNvPr id="319" name="テキスト ボックス 318"/>
        <xdr:cNvSpPr txBox="1"/>
      </xdr:nvSpPr>
      <xdr:spPr>
        <a:xfrm>
          <a:off x="6705111" y="646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1671</xdr:rowOff>
    </xdr:from>
    <xdr:to>
      <xdr:col>55</xdr:col>
      <xdr:colOff>0</xdr:colOff>
      <xdr:row>58</xdr:row>
      <xdr:rowOff>72555</xdr:rowOff>
    </xdr:to>
    <xdr:cxnSp macro="">
      <xdr:nvCxnSpPr>
        <xdr:cNvPr id="346" name="直線コネクタ 345"/>
        <xdr:cNvCxnSpPr/>
      </xdr:nvCxnSpPr>
      <xdr:spPr>
        <a:xfrm>
          <a:off x="9639300" y="9945771"/>
          <a:ext cx="838200" cy="7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1671</xdr:rowOff>
    </xdr:from>
    <xdr:to>
      <xdr:col>50</xdr:col>
      <xdr:colOff>114300</xdr:colOff>
      <xdr:row>58</xdr:row>
      <xdr:rowOff>31910</xdr:rowOff>
    </xdr:to>
    <xdr:cxnSp macro="">
      <xdr:nvCxnSpPr>
        <xdr:cNvPr id="349" name="直線コネクタ 348"/>
        <xdr:cNvCxnSpPr/>
      </xdr:nvCxnSpPr>
      <xdr:spPr>
        <a:xfrm flipV="1">
          <a:off x="8750300" y="9945771"/>
          <a:ext cx="889000" cy="3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31910</xdr:rowOff>
    </xdr:from>
    <xdr:to>
      <xdr:col>45</xdr:col>
      <xdr:colOff>177800</xdr:colOff>
      <xdr:row>58</xdr:row>
      <xdr:rowOff>68610</xdr:rowOff>
    </xdr:to>
    <xdr:cxnSp macro="">
      <xdr:nvCxnSpPr>
        <xdr:cNvPr id="352" name="直線コネクタ 351"/>
        <xdr:cNvCxnSpPr/>
      </xdr:nvCxnSpPr>
      <xdr:spPr>
        <a:xfrm flipV="1">
          <a:off x="7861300" y="9976010"/>
          <a:ext cx="889000" cy="3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68610</xdr:rowOff>
    </xdr:from>
    <xdr:to>
      <xdr:col>41</xdr:col>
      <xdr:colOff>50800</xdr:colOff>
      <xdr:row>58</xdr:row>
      <xdr:rowOff>89321</xdr:rowOff>
    </xdr:to>
    <xdr:cxnSp macro="">
      <xdr:nvCxnSpPr>
        <xdr:cNvPr id="355" name="直線コネクタ 354"/>
        <xdr:cNvCxnSpPr/>
      </xdr:nvCxnSpPr>
      <xdr:spPr>
        <a:xfrm flipV="1">
          <a:off x="6972300" y="10012710"/>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127890</xdr:rowOff>
    </xdr:from>
    <xdr:to>
      <xdr:col>36</xdr:col>
      <xdr:colOff>165100</xdr:colOff>
      <xdr:row>58</xdr:row>
      <xdr:rowOff>58040</xdr:rowOff>
    </xdr:to>
    <xdr:sp macro="" textlink="">
      <xdr:nvSpPr>
        <xdr:cNvPr id="358" name="フローチャート: 判断 357"/>
        <xdr:cNvSpPr/>
      </xdr:nvSpPr>
      <xdr:spPr>
        <a:xfrm>
          <a:off x="6921500" y="99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74567</xdr:rowOff>
    </xdr:from>
    <xdr:ext cx="534377" cy="259045"/>
    <xdr:sp macro="" textlink="">
      <xdr:nvSpPr>
        <xdr:cNvPr id="359" name="テキスト ボックス 358"/>
        <xdr:cNvSpPr txBox="1"/>
      </xdr:nvSpPr>
      <xdr:spPr>
        <a:xfrm>
          <a:off x="6705111" y="967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21755</xdr:rowOff>
    </xdr:from>
    <xdr:to>
      <xdr:col>55</xdr:col>
      <xdr:colOff>50800</xdr:colOff>
      <xdr:row>58</xdr:row>
      <xdr:rowOff>123355</xdr:rowOff>
    </xdr:to>
    <xdr:sp macro="" textlink="">
      <xdr:nvSpPr>
        <xdr:cNvPr id="365" name="楕円 364"/>
        <xdr:cNvSpPr/>
      </xdr:nvSpPr>
      <xdr:spPr>
        <a:xfrm>
          <a:off x="10426700" y="996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122321</xdr:rowOff>
    </xdr:from>
    <xdr:to>
      <xdr:col>50</xdr:col>
      <xdr:colOff>165100</xdr:colOff>
      <xdr:row>58</xdr:row>
      <xdr:rowOff>52471</xdr:rowOff>
    </xdr:to>
    <xdr:sp macro="" textlink="">
      <xdr:nvSpPr>
        <xdr:cNvPr id="367" name="楕円 366"/>
        <xdr:cNvSpPr/>
      </xdr:nvSpPr>
      <xdr:spPr>
        <a:xfrm>
          <a:off x="9588500" y="989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68998</xdr:rowOff>
    </xdr:from>
    <xdr:ext cx="534377" cy="259045"/>
    <xdr:sp macro="" textlink="">
      <xdr:nvSpPr>
        <xdr:cNvPr id="368" name="テキスト ボックス 367"/>
        <xdr:cNvSpPr txBox="1"/>
      </xdr:nvSpPr>
      <xdr:spPr>
        <a:xfrm>
          <a:off x="9372111" y="967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152560</xdr:rowOff>
    </xdr:from>
    <xdr:to>
      <xdr:col>46</xdr:col>
      <xdr:colOff>38100</xdr:colOff>
      <xdr:row>58</xdr:row>
      <xdr:rowOff>82710</xdr:rowOff>
    </xdr:to>
    <xdr:sp macro="" textlink="">
      <xdr:nvSpPr>
        <xdr:cNvPr id="369" name="楕円 368"/>
        <xdr:cNvSpPr/>
      </xdr:nvSpPr>
      <xdr:spPr>
        <a:xfrm>
          <a:off x="8699500" y="99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73837</xdr:rowOff>
    </xdr:from>
    <xdr:ext cx="534377" cy="259045"/>
    <xdr:sp macro="" textlink="">
      <xdr:nvSpPr>
        <xdr:cNvPr id="370" name="テキスト ボックス 369"/>
        <xdr:cNvSpPr txBox="1"/>
      </xdr:nvSpPr>
      <xdr:spPr>
        <a:xfrm>
          <a:off x="8483111" y="100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17810</xdr:rowOff>
    </xdr:from>
    <xdr:to>
      <xdr:col>41</xdr:col>
      <xdr:colOff>101600</xdr:colOff>
      <xdr:row>58</xdr:row>
      <xdr:rowOff>119410</xdr:rowOff>
    </xdr:to>
    <xdr:sp macro="" textlink="">
      <xdr:nvSpPr>
        <xdr:cNvPr id="371" name="楕円 370"/>
        <xdr:cNvSpPr/>
      </xdr:nvSpPr>
      <xdr:spPr>
        <a:xfrm>
          <a:off x="7810500" y="996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110537</xdr:rowOff>
    </xdr:from>
    <xdr:ext cx="534377" cy="259045"/>
    <xdr:sp macro="" textlink="">
      <xdr:nvSpPr>
        <xdr:cNvPr id="372" name="テキスト ボックス 371"/>
        <xdr:cNvSpPr txBox="1"/>
      </xdr:nvSpPr>
      <xdr:spPr>
        <a:xfrm>
          <a:off x="7594111" y="1005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38521</xdr:rowOff>
    </xdr:from>
    <xdr:to>
      <xdr:col>36</xdr:col>
      <xdr:colOff>165100</xdr:colOff>
      <xdr:row>58</xdr:row>
      <xdr:rowOff>140121</xdr:rowOff>
    </xdr:to>
    <xdr:sp macro="" textlink="">
      <xdr:nvSpPr>
        <xdr:cNvPr id="373" name="楕円 372"/>
        <xdr:cNvSpPr/>
      </xdr:nvSpPr>
      <xdr:spPr>
        <a:xfrm>
          <a:off x="6921500" y="99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131248</xdr:rowOff>
    </xdr:from>
    <xdr:ext cx="534377" cy="259045"/>
    <xdr:sp macro="" textlink="">
      <xdr:nvSpPr>
        <xdr:cNvPr id="374" name="テキスト ボックス 373"/>
        <xdr:cNvSpPr txBox="1"/>
      </xdr:nvSpPr>
      <xdr:spPr>
        <a:xfrm>
          <a:off x="6705111" y="1007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161006</xdr:rowOff>
    </xdr:from>
    <xdr:to>
      <xdr:col>55</xdr:col>
      <xdr:colOff>0</xdr:colOff>
      <xdr:row>79</xdr:row>
      <xdr:rowOff>53325</xdr:rowOff>
    </xdr:to>
    <xdr:cxnSp macro="">
      <xdr:nvCxnSpPr>
        <xdr:cNvPr id="405" name="直線コネクタ 404"/>
        <xdr:cNvCxnSpPr/>
      </xdr:nvCxnSpPr>
      <xdr:spPr>
        <a:xfrm>
          <a:off x="9639300" y="13534106"/>
          <a:ext cx="838200" cy="6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161006</xdr:rowOff>
    </xdr:from>
    <xdr:to>
      <xdr:col>50</xdr:col>
      <xdr:colOff>114300</xdr:colOff>
      <xdr:row>79</xdr:row>
      <xdr:rowOff>3096</xdr:rowOff>
    </xdr:to>
    <xdr:cxnSp macro="">
      <xdr:nvCxnSpPr>
        <xdr:cNvPr id="408" name="直線コネクタ 407"/>
        <xdr:cNvCxnSpPr/>
      </xdr:nvCxnSpPr>
      <xdr:spPr>
        <a:xfrm flipV="1">
          <a:off x="8750300" y="13534106"/>
          <a:ext cx="889000" cy="1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3096</xdr:rowOff>
    </xdr:from>
    <xdr:to>
      <xdr:col>45</xdr:col>
      <xdr:colOff>177800</xdr:colOff>
      <xdr:row>79</xdr:row>
      <xdr:rowOff>49550</xdr:rowOff>
    </xdr:to>
    <xdr:cxnSp macro="">
      <xdr:nvCxnSpPr>
        <xdr:cNvPr id="411" name="直線コネクタ 410"/>
        <xdr:cNvCxnSpPr/>
      </xdr:nvCxnSpPr>
      <xdr:spPr>
        <a:xfrm flipV="1">
          <a:off x="7861300" y="13547646"/>
          <a:ext cx="889000" cy="4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49550</xdr:rowOff>
    </xdr:from>
    <xdr:to>
      <xdr:col>41</xdr:col>
      <xdr:colOff>50800</xdr:colOff>
      <xdr:row>79</xdr:row>
      <xdr:rowOff>70255</xdr:rowOff>
    </xdr:to>
    <xdr:cxnSp macro="">
      <xdr:nvCxnSpPr>
        <xdr:cNvPr id="414" name="直線コネクタ 413"/>
        <xdr:cNvCxnSpPr/>
      </xdr:nvCxnSpPr>
      <xdr:spPr>
        <a:xfrm flipV="1">
          <a:off x="6972300" y="13594100"/>
          <a:ext cx="8890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151693</xdr:rowOff>
    </xdr:from>
    <xdr:to>
      <xdr:col>36</xdr:col>
      <xdr:colOff>165100</xdr:colOff>
      <xdr:row>79</xdr:row>
      <xdr:rowOff>81843</xdr:rowOff>
    </xdr:to>
    <xdr:sp macro="" textlink="">
      <xdr:nvSpPr>
        <xdr:cNvPr id="417" name="フローチャート: 判断 416"/>
        <xdr:cNvSpPr/>
      </xdr:nvSpPr>
      <xdr:spPr>
        <a:xfrm>
          <a:off x="6921500" y="135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98370</xdr:rowOff>
    </xdr:from>
    <xdr:ext cx="534377" cy="259045"/>
    <xdr:sp macro="" textlink="">
      <xdr:nvSpPr>
        <xdr:cNvPr id="418" name="テキスト ボックス 417"/>
        <xdr:cNvSpPr txBox="1"/>
      </xdr:nvSpPr>
      <xdr:spPr>
        <a:xfrm>
          <a:off x="6705111" y="1330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2525</xdr:rowOff>
    </xdr:from>
    <xdr:to>
      <xdr:col>55</xdr:col>
      <xdr:colOff>50800</xdr:colOff>
      <xdr:row>79</xdr:row>
      <xdr:rowOff>104125</xdr:rowOff>
    </xdr:to>
    <xdr:sp macro="" textlink="">
      <xdr:nvSpPr>
        <xdr:cNvPr id="424" name="楕円 423"/>
        <xdr:cNvSpPr/>
      </xdr:nvSpPr>
      <xdr:spPr>
        <a:xfrm>
          <a:off x="10426700" y="1354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534377" cy="259045"/>
    <xdr:sp macro="" textlink="">
      <xdr:nvSpPr>
        <xdr:cNvPr id="425" name="普通建設事業費 （ うち新規整備　）該当値テキスト"/>
        <xdr:cNvSpPr txBox="1"/>
      </xdr:nvSpPr>
      <xdr:spPr>
        <a:xfrm>
          <a:off x="10528300" y="135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110206</xdr:rowOff>
    </xdr:from>
    <xdr:to>
      <xdr:col>50</xdr:col>
      <xdr:colOff>165100</xdr:colOff>
      <xdr:row>79</xdr:row>
      <xdr:rowOff>40356</xdr:rowOff>
    </xdr:to>
    <xdr:sp macro="" textlink="">
      <xdr:nvSpPr>
        <xdr:cNvPr id="426" name="楕円 425"/>
        <xdr:cNvSpPr/>
      </xdr:nvSpPr>
      <xdr:spPr>
        <a:xfrm>
          <a:off x="9588500" y="134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56883</xdr:rowOff>
    </xdr:from>
    <xdr:ext cx="534377" cy="259045"/>
    <xdr:sp macro="" textlink="">
      <xdr:nvSpPr>
        <xdr:cNvPr id="427" name="テキスト ボックス 426"/>
        <xdr:cNvSpPr txBox="1"/>
      </xdr:nvSpPr>
      <xdr:spPr>
        <a:xfrm>
          <a:off x="9372111" y="132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123746</xdr:rowOff>
    </xdr:from>
    <xdr:to>
      <xdr:col>46</xdr:col>
      <xdr:colOff>38100</xdr:colOff>
      <xdr:row>79</xdr:row>
      <xdr:rowOff>53896</xdr:rowOff>
    </xdr:to>
    <xdr:sp macro="" textlink="">
      <xdr:nvSpPr>
        <xdr:cNvPr id="428" name="楕円 427"/>
        <xdr:cNvSpPr/>
      </xdr:nvSpPr>
      <xdr:spPr>
        <a:xfrm>
          <a:off x="8699500" y="134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70423</xdr:rowOff>
    </xdr:from>
    <xdr:ext cx="534377" cy="259045"/>
    <xdr:sp macro="" textlink="">
      <xdr:nvSpPr>
        <xdr:cNvPr id="429" name="テキスト ボックス 428"/>
        <xdr:cNvSpPr txBox="1"/>
      </xdr:nvSpPr>
      <xdr:spPr>
        <a:xfrm>
          <a:off x="8483111" y="1327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170200</xdr:rowOff>
    </xdr:from>
    <xdr:to>
      <xdr:col>41</xdr:col>
      <xdr:colOff>101600</xdr:colOff>
      <xdr:row>79</xdr:row>
      <xdr:rowOff>100350</xdr:rowOff>
    </xdr:to>
    <xdr:sp macro="" textlink="">
      <xdr:nvSpPr>
        <xdr:cNvPr id="430" name="楕円 429"/>
        <xdr:cNvSpPr/>
      </xdr:nvSpPr>
      <xdr:spPr>
        <a:xfrm>
          <a:off x="7810500" y="1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91477</xdr:rowOff>
    </xdr:from>
    <xdr:ext cx="534377" cy="259045"/>
    <xdr:sp macro="" textlink="">
      <xdr:nvSpPr>
        <xdr:cNvPr id="431" name="テキスト ボックス 430"/>
        <xdr:cNvSpPr txBox="1"/>
      </xdr:nvSpPr>
      <xdr:spPr>
        <a:xfrm>
          <a:off x="7594111" y="1363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19455</xdr:rowOff>
    </xdr:from>
    <xdr:to>
      <xdr:col>36</xdr:col>
      <xdr:colOff>165100</xdr:colOff>
      <xdr:row>79</xdr:row>
      <xdr:rowOff>121055</xdr:rowOff>
    </xdr:to>
    <xdr:sp macro="" textlink="">
      <xdr:nvSpPr>
        <xdr:cNvPr id="432" name="楕円 431"/>
        <xdr:cNvSpPr/>
      </xdr:nvSpPr>
      <xdr:spPr>
        <a:xfrm>
          <a:off x="6921500" y="1356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112182</xdr:rowOff>
    </xdr:from>
    <xdr:ext cx="469744" cy="259045"/>
    <xdr:sp macro="" textlink="">
      <xdr:nvSpPr>
        <xdr:cNvPr id="433" name="テキスト ボックス 432"/>
        <xdr:cNvSpPr txBox="1"/>
      </xdr:nvSpPr>
      <xdr:spPr>
        <a:xfrm>
          <a:off x="6737428" y="13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66353</xdr:rowOff>
    </xdr:from>
    <xdr:to>
      <xdr:col>55</xdr:col>
      <xdr:colOff>0</xdr:colOff>
      <xdr:row>98</xdr:row>
      <xdr:rowOff>117396</xdr:rowOff>
    </xdr:to>
    <xdr:cxnSp macro="">
      <xdr:nvCxnSpPr>
        <xdr:cNvPr id="464" name="直線コネクタ 463"/>
        <xdr:cNvCxnSpPr/>
      </xdr:nvCxnSpPr>
      <xdr:spPr>
        <a:xfrm>
          <a:off x="9639300" y="16868453"/>
          <a:ext cx="838200" cy="5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66353</xdr:rowOff>
    </xdr:from>
    <xdr:to>
      <xdr:col>50</xdr:col>
      <xdr:colOff>114300</xdr:colOff>
      <xdr:row>98</xdr:row>
      <xdr:rowOff>153448</xdr:rowOff>
    </xdr:to>
    <xdr:cxnSp macro="">
      <xdr:nvCxnSpPr>
        <xdr:cNvPr id="467" name="直線コネクタ 466"/>
        <xdr:cNvCxnSpPr/>
      </xdr:nvCxnSpPr>
      <xdr:spPr>
        <a:xfrm flipV="1">
          <a:off x="8750300" y="16868453"/>
          <a:ext cx="889000" cy="8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153448</xdr:rowOff>
    </xdr:from>
    <xdr:to>
      <xdr:col>45</xdr:col>
      <xdr:colOff>177800</xdr:colOff>
      <xdr:row>98</xdr:row>
      <xdr:rowOff>163948</xdr:rowOff>
    </xdr:to>
    <xdr:cxnSp macro="">
      <xdr:nvCxnSpPr>
        <xdr:cNvPr id="470" name="直線コネクタ 469"/>
        <xdr:cNvCxnSpPr/>
      </xdr:nvCxnSpPr>
      <xdr:spPr>
        <a:xfrm flipV="1">
          <a:off x="7861300" y="16955548"/>
          <a:ext cx="8890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120481</xdr:rowOff>
    </xdr:from>
    <xdr:to>
      <xdr:col>41</xdr:col>
      <xdr:colOff>50800</xdr:colOff>
      <xdr:row>98</xdr:row>
      <xdr:rowOff>163948</xdr:rowOff>
    </xdr:to>
    <xdr:cxnSp macro="">
      <xdr:nvCxnSpPr>
        <xdr:cNvPr id="473" name="直線コネクタ 472"/>
        <xdr:cNvCxnSpPr/>
      </xdr:nvCxnSpPr>
      <xdr:spPr>
        <a:xfrm>
          <a:off x="6972300" y="16922581"/>
          <a:ext cx="889000" cy="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91497</xdr:rowOff>
    </xdr:from>
    <xdr:to>
      <xdr:col>36</xdr:col>
      <xdr:colOff>165100</xdr:colOff>
      <xdr:row>97</xdr:row>
      <xdr:rowOff>21647</xdr:rowOff>
    </xdr:to>
    <xdr:sp macro="" textlink="">
      <xdr:nvSpPr>
        <xdr:cNvPr id="476" name="フローチャート: 判断 475"/>
        <xdr:cNvSpPr/>
      </xdr:nvSpPr>
      <xdr:spPr>
        <a:xfrm>
          <a:off x="6921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38174</xdr:rowOff>
    </xdr:from>
    <xdr:ext cx="534377" cy="259045"/>
    <xdr:sp macro="" textlink="">
      <xdr:nvSpPr>
        <xdr:cNvPr id="477" name="テキスト ボックス 476"/>
        <xdr:cNvSpPr txBox="1"/>
      </xdr:nvSpPr>
      <xdr:spPr>
        <a:xfrm>
          <a:off x="6705111" y="163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66596</xdr:rowOff>
    </xdr:from>
    <xdr:to>
      <xdr:col>55</xdr:col>
      <xdr:colOff>50800</xdr:colOff>
      <xdr:row>98</xdr:row>
      <xdr:rowOff>168196</xdr:rowOff>
    </xdr:to>
    <xdr:sp macro="" textlink="">
      <xdr:nvSpPr>
        <xdr:cNvPr id="483" name="楕円 482"/>
        <xdr:cNvSpPr/>
      </xdr:nvSpPr>
      <xdr:spPr>
        <a:xfrm>
          <a:off x="10426700" y="168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152973</xdr:rowOff>
    </xdr:from>
    <xdr:ext cx="469744" cy="259045"/>
    <xdr:sp macro="" textlink="">
      <xdr:nvSpPr>
        <xdr:cNvPr id="484" name="普通建設事業費 （ うち更新整備　）該当値テキスト"/>
        <xdr:cNvSpPr txBox="1"/>
      </xdr:nvSpPr>
      <xdr:spPr>
        <a:xfrm>
          <a:off x="10528300" y="1678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15553</xdr:rowOff>
    </xdr:from>
    <xdr:to>
      <xdr:col>50</xdr:col>
      <xdr:colOff>165100</xdr:colOff>
      <xdr:row>98</xdr:row>
      <xdr:rowOff>117153</xdr:rowOff>
    </xdr:to>
    <xdr:sp macro="" textlink="">
      <xdr:nvSpPr>
        <xdr:cNvPr id="485" name="楕円 484"/>
        <xdr:cNvSpPr/>
      </xdr:nvSpPr>
      <xdr:spPr>
        <a:xfrm>
          <a:off x="9588500" y="168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108280</xdr:rowOff>
    </xdr:from>
    <xdr:ext cx="534377" cy="259045"/>
    <xdr:sp macro="" textlink="">
      <xdr:nvSpPr>
        <xdr:cNvPr id="486" name="テキスト ボックス 485"/>
        <xdr:cNvSpPr txBox="1"/>
      </xdr:nvSpPr>
      <xdr:spPr>
        <a:xfrm>
          <a:off x="9372111" y="1691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102648</xdr:rowOff>
    </xdr:from>
    <xdr:to>
      <xdr:col>46</xdr:col>
      <xdr:colOff>38100</xdr:colOff>
      <xdr:row>99</xdr:row>
      <xdr:rowOff>32798</xdr:rowOff>
    </xdr:to>
    <xdr:sp macro="" textlink="">
      <xdr:nvSpPr>
        <xdr:cNvPr id="487" name="楕円 486"/>
        <xdr:cNvSpPr/>
      </xdr:nvSpPr>
      <xdr:spPr>
        <a:xfrm>
          <a:off x="8699500" y="169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23925</xdr:rowOff>
    </xdr:from>
    <xdr:ext cx="469744" cy="259045"/>
    <xdr:sp macro="" textlink="">
      <xdr:nvSpPr>
        <xdr:cNvPr id="488" name="テキスト ボックス 487"/>
        <xdr:cNvSpPr txBox="1"/>
      </xdr:nvSpPr>
      <xdr:spPr>
        <a:xfrm>
          <a:off x="8515428" y="1699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113148</xdr:rowOff>
    </xdr:from>
    <xdr:to>
      <xdr:col>41</xdr:col>
      <xdr:colOff>101600</xdr:colOff>
      <xdr:row>99</xdr:row>
      <xdr:rowOff>43298</xdr:rowOff>
    </xdr:to>
    <xdr:sp macro="" textlink="">
      <xdr:nvSpPr>
        <xdr:cNvPr id="489" name="楕円 488"/>
        <xdr:cNvSpPr/>
      </xdr:nvSpPr>
      <xdr:spPr>
        <a:xfrm>
          <a:off x="7810500" y="1691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34425</xdr:rowOff>
    </xdr:from>
    <xdr:ext cx="469744" cy="259045"/>
    <xdr:sp macro="" textlink="">
      <xdr:nvSpPr>
        <xdr:cNvPr id="490" name="テキスト ボックス 489"/>
        <xdr:cNvSpPr txBox="1"/>
      </xdr:nvSpPr>
      <xdr:spPr>
        <a:xfrm>
          <a:off x="7626428" y="1700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69681</xdr:rowOff>
    </xdr:from>
    <xdr:to>
      <xdr:col>36</xdr:col>
      <xdr:colOff>165100</xdr:colOff>
      <xdr:row>98</xdr:row>
      <xdr:rowOff>171281</xdr:rowOff>
    </xdr:to>
    <xdr:sp macro="" textlink="">
      <xdr:nvSpPr>
        <xdr:cNvPr id="491" name="楕円 490"/>
        <xdr:cNvSpPr/>
      </xdr:nvSpPr>
      <xdr:spPr>
        <a:xfrm>
          <a:off x="6921500" y="168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162408</xdr:rowOff>
    </xdr:from>
    <xdr:ext cx="469744" cy="259045"/>
    <xdr:sp macro="" textlink="">
      <xdr:nvSpPr>
        <xdr:cNvPr id="492" name="テキスト ボックス 491"/>
        <xdr:cNvSpPr txBox="1"/>
      </xdr:nvSpPr>
      <xdr:spPr>
        <a:xfrm>
          <a:off x="6737428" y="1696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44424</xdr:rowOff>
    </xdr:from>
    <xdr:to>
      <xdr:col>76</xdr:col>
      <xdr:colOff>114300</xdr:colOff>
      <xdr:row>39</xdr:row>
      <xdr:rowOff>44450</xdr:rowOff>
    </xdr:to>
    <xdr:cxnSp macro="">
      <xdr:nvCxnSpPr>
        <xdr:cNvPr id="527" name="直線コネクタ 526"/>
        <xdr:cNvCxnSpPr/>
      </xdr:nvCxnSpPr>
      <xdr:spPr>
        <a:xfrm>
          <a:off x="13703300" y="6730974"/>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44424</xdr:rowOff>
    </xdr:from>
    <xdr:to>
      <xdr:col>71</xdr:col>
      <xdr:colOff>177800</xdr:colOff>
      <xdr:row>39</xdr:row>
      <xdr:rowOff>44424</xdr:rowOff>
    </xdr:to>
    <xdr:cxnSp macro="">
      <xdr:nvCxnSpPr>
        <xdr:cNvPr id="530" name="直線コネクタ 529"/>
        <xdr:cNvCxnSpPr/>
      </xdr:nvCxnSpPr>
      <xdr:spPr>
        <a:xfrm>
          <a:off x="12814300" y="673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162446</xdr:rowOff>
    </xdr:from>
    <xdr:to>
      <xdr:col>67</xdr:col>
      <xdr:colOff>101600</xdr:colOff>
      <xdr:row>39</xdr:row>
      <xdr:rowOff>92596</xdr:rowOff>
    </xdr:to>
    <xdr:sp macro="" textlink="">
      <xdr:nvSpPr>
        <xdr:cNvPr id="533" name="フローチャート: 判断 532"/>
        <xdr:cNvSpPr/>
      </xdr:nvSpPr>
      <xdr:spPr>
        <a:xfrm>
          <a:off x="12763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109123</xdr:rowOff>
    </xdr:from>
    <xdr:ext cx="378565" cy="259045"/>
    <xdr:sp macro="" textlink="">
      <xdr:nvSpPr>
        <xdr:cNvPr id="534" name="テキスト ボックス 533"/>
        <xdr:cNvSpPr txBox="1"/>
      </xdr:nvSpPr>
      <xdr:spPr>
        <a:xfrm>
          <a:off x="12625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165074</xdr:rowOff>
    </xdr:from>
    <xdr:to>
      <xdr:col>72</xdr:col>
      <xdr:colOff>38100</xdr:colOff>
      <xdr:row>39</xdr:row>
      <xdr:rowOff>95224</xdr:rowOff>
    </xdr:to>
    <xdr:sp macro="" textlink="">
      <xdr:nvSpPr>
        <xdr:cNvPr id="546" name="楕円 545"/>
        <xdr:cNvSpPr/>
      </xdr:nvSpPr>
      <xdr:spPr>
        <a:xfrm>
          <a:off x="13652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86351</xdr:rowOff>
    </xdr:from>
    <xdr:ext cx="249299" cy="259045"/>
    <xdr:sp macro="" textlink="">
      <xdr:nvSpPr>
        <xdr:cNvPr id="547" name="テキスト ボックス 546"/>
        <xdr:cNvSpPr txBox="1"/>
      </xdr:nvSpPr>
      <xdr:spPr>
        <a:xfrm>
          <a:off x="13578650"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165074</xdr:rowOff>
    </xdr:from>
    <xdr:to>
      <xdr:col>67</xdr:col>
      <xdr:colOff>101600</xdr:colOff>
      <xdr:row>39</xdr:row>
      <xdr:rowOff>95224</xdr:rowOff>
    </xdr:to>
    <xdr:sp macro="" textlink="">
      <xdr:nvSpPr>
        <xdr:cNvPr id="548" name="楕円 547"/>
        <xdr:cNvSpPr/>
      </xdr:nvSpPr>
      <xdr:spPr>
        <a:xfrm>
          <a:off x="12763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86351</xdr:rowOff>
    </xdr:from>
    <xdr:ext cx="249299" cy="259045"/>
    <xdr:sp macro="" textlink="">
      <xdr:nvSpPr>
        <xdr:cNvPr id="549" name="テキスト ボックス 548"/>
        <xdr:cNvSpPr txBox="1"/>
      </xdr:nvSpPr>
      <xdr:spPr>
        <a:xfrm>
          <a:off x="12689650"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75676</xdr:rowOff>
    </xdr:from>
    <xdr:to>
      <xdr:col>85</xdr:col>
      <xdr:colOff>127000</xdr:colOff>
      <xdr:row>77</xdr:row>
      <xdr:rowOff>97099</xdr:rowOff>
    </xdr:to>
    <xdr:cxnSp macro="">
      <xdr:nvCxnSpPr>
        <xdr:cNvPr id="629" name="直線コネクタ 628"/>
        <xdr:cNvCxnSpPr/>
      </xdr:nvCxnSpPr>
      <xdr:spPr>
        <a:xfrm flipV="1">
          <a:off x="15481300" y="13277326"/>
          <a:ext cx="8382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97099</xdr:rowOff>
    </xdr:from>
    <xdr:to>
      <xdr:col>81</xdr:col>
      <xdr:colOff>50800</xdr:colOff>
      <xdr:row>77</xdr:row>
      <xdr:rowOff>116742</xdr:rowOff>
    </xdr:to>
    <xdr:cxnSp macro="">
      <xdr:nvCxnSpPr>
        <xdr:cNvPr id="632" name="直線コネクタ 631"/>
        <xdr:cNvCxnSpPr/>
      </xdr:nvCxnSpPr>
      <xdr:spPr>
        <a:xfrm flipV="1">
          <a:off x="14592300" y="13298749"/>
          <a:ext cx="889000" cy="1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116742</xdr:rowOff>
    </xdr:from>
    <xdr:to>
      <xdr:col>76</xdr:col>
      <xdr:colOff>114300</xdr:colOff>
      <xdr:row>77</xdr:row>
      <xdr:rowOff>121265</xdr:rowOff>
    </xdr:to>
    <xdr:cxnSp macro="">
      <xdr:nvCxnSpPr>
        <xdr:cNvPr id="635" name="直線コネクタ 634"/>
        <xdr:cNvCxnSpPr/>
      </xdr:nvCxnSpPr>
      <xdr:spPr>
        <a:xfrm flipV="1">
          <a:off x="13703300" y="13318392"/>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107468</xdr:rowOff>
    </xdr:from>
    <xdr:to>
      <xdr:col>71</xdr:col>
      <xdr:colOff>177800</xdr:colOff>
      <xdr:row>77</xdr:row>
      <xdr:rowOff>121265</xdr:rowOff>
    </xdr:to>
    <xdr:cxnSp macro="">
      <xdr:nvCxnSpPr>
        <xdr:cNvPr id="638" name="直線コネクタ 637"/>
        <xdr:cNvCxnSpPr/>
      </xdr:nvCxnSpPr>
      <xdr:spPr>
        <a:xfrm>
          <a:off x="12814300" y="13309118"/>
          <a:ext cx="8890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32926</xdr:rowOff>
    </xdr:from>
    <xdr:to>
      <xdr:col>67</xdr:col>
      <xdr:colOff>101600</xdr:colOff>
      <xdr:row>75</xdr:row>
      <xdr:rowOff>134526</xdr:rowOff>
    </xdr:to>
    <xdr:sp macro="" textlink="">
      <xdr:nvSpPr>
        <xdr:cNvPr id="641" name="フローチャート: 判断 640"/>
        <xdr:cNvSpPr/>
      </xdr:nvSpPr>
      <xdr:spPr>
        <a:xfrm>
          <a:off x="12763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151053</xdr:rowOff>
    </xdr:from>
    <xdr:ext cx="534377" cy="259045"/>
    <xdr:sp macro="" textlink="">
      <xdr:nvSpPr>
        <xdr:cNvPr id="642" name="テキスト ボックス 641"/>
        <xdr:cNvSpPr txBox="1"/>
      </xdr:nvSpPr>
      <xdr:spPr>
        <a:xfrm>
          <a:off x="12547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24876</xdr:rowOff>
    </xdr:from>
    <xdr:to>
      <xdr:col>85</xdr:col>
      <xdr:colOff>177800</xdr:colOff>
      <xdr:row>77</xdr:row>
      <xdr:rowOff>126476</xdr:rowOff>
    </xdr:to>
    <xdr:sp macro="" textlink="">
      <xdr:nvSpPr>
        <xdr:cNvPr id="648" name="楕円 647"/>
        <xdr:cNvSpPr/>
      </xdr:nvSpPr>
      <xdr:spPr>
        <a:xfrm>
          <a:off x="16268700" y="1322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3303</xdr:rowOff>
    </xdr:from>
    <xdr:ext cx="534377" cy="259045"/>
    <xdr:sp macro="" textlink="">
      <xdr:nvSpPr>
        <xdr:cNvPr id="649" name="公債費該当値テキスト"/>
        <xdr:cNvSpPr txBox="1"/>
      </xdr:nvSpPr>
      <xdr:spPr>
        <a:xfrm>
          <a:off x="16370300" y="1320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46299</xdr:rowOff>
    </xdr:from>
    <xdr:to>
      <xdr:col>81</xdr:col>
      <xdr:colOff>101600</xdr:colOff>
      <xdr:row>77</xdr:row>
      <xdr:rowOff>147899</xdr:rowOff>
    </xdr:to>
    <xdr:sp macro="" textlink="">
      <xdr:nvSpPr>
        <xdr:cNvPr id="650" name="楕円 649"/>
        <xdr:cNvSpPr/>
      </xdr:nvSpPr>
      <xdr:spPr>
        <a:xfrm>
          <a:off x="15430500" y="132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139026</xdr:rowOff>
    </xdr:from>
    <xdr:ext cx="534377" cy="259045"/>
    <xdr:sp macro="" textlink="">
      <xdr:nvSpPr>
        <xdr:cNvPr id="651" name="テキスト ボックス 650"/>
        <xdr:cNvSpPr txBox="1"/>
      </xdr:nvSpPr>
      <xdr:spPr>
        <a:xfrm>
          <a:off x="15214111" y="1334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65942</xdr:rowOff>
    </xdr:from>
    <xdr:to>
      <xdr:col>76</xdr:col>
      <xdr:colOff>165100</xdr:colOff>
      <xdr:row>77</xdr:row>
      <xdr:rowOff>167542</xdr:rowOff>
    </xdr:to>
    <xdr:sp macro="" textlink="">
      <xdr:nvSpPr>
        <xdr:cNvPr id="652" name="楕円 651"/>
        <xdr:cNvSpPr/>
      </xdr:nvSpPr>
      <xdr:spPr>
        <a:xfrm>
          <a:off x="14541500" y="132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158669</xdr:rowOff>
    </xdr:from>
    <xdr:ext cx="534377" cy="259045"/>
    <xdr:sp macro="" textlink="">
      <xdr:nvSpPr>
        <xdr:cNvPr id="653" name="テキスト ボックス 652"/>
        <xdr:cNvSpPr txBox="1"/>
      </xdr:nvSpPr>
      <xdr:spPr>
        <a:xfrm>
          <a:off x="14325111" y="1336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70465</xdr:rowOff>
    </xdr:from>
    <xdr:to>
      <xdr:col>72</xdr:col>
      <xdr:colOff>38100</xdr:colOff>
      <xdr:row>78</xdr:row>
      <xdr:rowOff>615</xdr:rowOff>
    </xdr:to>
    <xdr:sp macro="" textlink="">
      <xdr:nvSpPr>
        <xdr:cNvPr id="654" name="楕円 653"/>
        <xdr:cNvSpPr/>
      </xdr:nvSpPr>
      <xdr:spPr>
        <a:xfrm>
          <a:off x="13652500" y="132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163192</xdr:rowOff>
    </xdr:from>
    <xdr:ext cx="534377" cy="259045"/>
    <xdr:sp macro="" textlink="">
      <xdr:nvSpPr>
        <xdr:cNvPr id="655" name="テキスト ボックス 654"/>
        <xdr:cNvSpPr txBox="1"/>
      </xdr:nvSpPr>
      <xdr:spPr>
        <a:xfrm>
          <a:off x="13436111" y="1336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56668</xdr:rowOff>
    </xdr:from>
    <xdr:to>
      <xdr:col>67</xdr:col>
      <xdr:colOff>101600</xdr:colOff>
      <xdr:row>77</xdr:row>
      <xdr:rowOff>158268</xdr:rowOff>
    </xdr:to>
    <xdr:sp macro="" textlink="">
      <xdr:nvSpPr>
        <xdr:cNvPr id="656" name="楕円 655"/>
        <xdr:cNvSpPr/>
      </xdr:nvSpPr>
      <xdr:spPr>
        <a:xfrm>
          <a:off x="12763500" y="132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149395</xdr:rowOff>
    </xdr:from>
    <xdr:ext cx="534377" cy="259045"/>
    <xdr:sp macro="" textlink="">
      <xdr:nvSpPr>
        <xdr:cNvPr id="657" name="テキスト ボックス 656"/>
        <xdr:cNvSpPr txBox="1"/>
      </xdr:nvSpPr>
      <xdr:spPr>
        <a:xfrm>
          <a:off x="12547111" y="1335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58035</xdr:rowOff>
    </xdr:from>
    <xdr:to>
      <xdr:col>85</xdr:col>
      <xdr:colOff>127000</xdr:colOff>
      <xdr:row>99</xdr:row>
      <xdr:rowOff>61464</xdr:rowOff>
    </xdr:to>
    <xdr:cxnSp macro="">
      <xdr:nvCxnSpPr>
        <xdr:cNvPr id="688" name="直線コネクタ 687"/>
        <xdr:cNvCxnSpPr/>
      </xdr:nvCxnSpPr>
      <xdr:spPr>
        <a:xfrm flipV="1">
          <a:off x="15481300" y="1703158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93055</xdr:rowOff>
    </xdr:from>
    <xdr:to>
      <xdr:col>81</xdr:col>
      <xdr:colOff>50800</xdr:colOff>
      <xdr:row>99</xdr:row>
      <xdr:rowOff>61464</xdr:rowOff>
    </xdr:to>
    <xdr:cxnSp macro="">
      <xdr:nvCxnSpPr>
        <xdr:cNvPr id="691" name="直線コネクタ 690"/>
        <xdr:cNvCxnSpPr/>
      </xdr:nvCxnSpPr>
      <xdr:spPr>
        <a:xfrm>
          <a:off x="14592300" y="16895155"/>
          <a:ext cx="889000" cy="13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93055</xdr:rowOff>
    </xdr:from>
    <xdr:to>
      <xdr:col>76</xdr:col>
      <xdr:colOff>114300</xdr:colOff>
      <xdr:row>99</xdr:row>
      <xdr:rowOff>25530</xdr:rowOff>
    </xdr:to>
    <xdr:cxnSp macro="">
      <xdr:nvCxnSpPr>
        <xdr:cNvPr id="694" name="直線コネクタ 693"/>
        <xdr:cNvCxnSpPr/>
      </xdr:nvCxnSpPr>
      <xdr:spPr>
        <a:xfrm flipV="1">
          <a:off x="13703300" y="16895155"/>
          <a:ext cx="889000" cy="10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6" name="テキスト ボックス 695"/>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101784</xdr:rowOff>
    </xdr:from>
    <xdr:to>
      <xdr:col>71</xdr:col>
      <xdr:colOff>177800</xdr:colOff>
      <xdr:row>99</xdr:row>
      <xdr:rowOff>25530</xdr:rowOff>
    </xdr:to>
    <xdr:cxnSp macro="">
      <xdr:nvCxnSpPr>
        <xdr:cNvPr id="697" name="直線コネクタ 696"/>
        <xdr:cNvCxnSpPr/>
      </xdr:nvCxnSpPr>
      <xdr:spPr>
        <a:xfrm>
          <a:off x="12814300" y="16903884"/>
          <a:ext cx="889000" cy="9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109550</xdr:rowOff>
    </xdr:from>
    <xdr:to>
      <xdr:col>67</xdr:col>
      <xdr:colOff>101600</xdr:colOff>
      <xdr:row>99</xdr:row>
      <xdr:rowOff>39700</xdr:rowOff>
    </xdr:to>
    <xdr:sp macro="" textlink="">
      <xdr:nvSpPr>
        <xdr:cNvPr id="700" name="フローチャート: 判断 699"/>
        <xdr:cNvSpPr/>
      </xdr:nvSpPr>
      <xdr:spPr>
        <a:xfrm>
          <a:off x="12763500" y="1691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30827</xdr:rowOff>
    </xdr:from>
    <xdr:ext cx="534377" cy="259045"/>
    <xdr:sp macro="" textlink="">
      <xdr:nvSpPr>
        <xdr:cNvPr id="701" name="テキスト ボックス 700"/>
        <xdr:cNvSpPr txBox="1"/>
      </xdr:nvSpPr>
      <xdr:spPr>
        <a:xfrm>
          <a:off x="12547111" y="1700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7235</xdr:rowOff>
    </xdr:from>
    <xdr:to>
      <xdr:col>85</xdr:col>
      <xdr:colOff>177800</xdr:colOff>
      <xdr:row>99</xdr:row>
      <xdr:rowOff>108835</xdr:rowOff>
    </xdr:to>
    <xdr:sp macro="" textlink="">
      <xdr:nvSpPr>
        <xdr:cNvPr id="707" name="楕円 706"/>
        <xdr:cNvSpPr/>
      </xdr:nvSpPr>
      <xdr:spPr>
        <a:xfrm>
          <a:off x="16268700" y="169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93612</xdr:rowOff>
    </xdr:from>
    <xdr:ext cx="469744" cy="259045"/>
    <xdr:sp macro="" textlink="">
      <xdr:nvSpPr>
        <xdr:cNvPr id="708" name="積立金該当値テキスト"/>
        <xdr:cNvSpPr txBox="1"/>
      </xdr:nvSpPr>
      <xdr:spPr>
        <a:xfrm>
          <a:off x="16370300" y="168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10664</xdr:rowOff>
    </xdr:from>
    <xdr:to>
      <xdr:col>81</xdr:col>
      <xdr:colOff>101600</xdr:colOff>
      <xdr:row>99</xdr:row>
      <xdr:rowOff>112264</xdr:rowOff>
    </xdr:to>
    <xdr:sp macro="" textlink="">
      <xdr:nvSpPr>
        <xdr:cNvPr id="709" name="楕円 708"/>
        <xdr:cNvSpPr/>
      </xdr:nvSpPr>
      <xdr:spPr>
        <a:xfrm>
          <a:off x="15430500" y="169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103391</xdr:rowOff>
    </xdr:from>
    <xdr:ext cx="469744" cy="259045"/>
    <xdr:sp macro="" textlink="">
      <xdr:nvSpPr>
        <xdr:cNvPr id="710" name="テキスト ボックス 709"/>
        <xdr:cNvSpPr txBox="1"/>
      </xdr:nvSpPr>
      <xdr:spPr>
        <a:xfrm>
          <a:off x="15246428" y="170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42255</xdr:rowOff>
    </xdr:from>
    <xdr:to>
      <xdr:col>76</xdr:col>
      <xdr:colOff>165100</xdr:colOff>
      <xdr:row>98</xdr:row>
      <xdr:rowOff>143855</xdr:rowOff>
    </xdr:to>
    <xdr:sp macro="" textlink="">
      <xdr:nvSpPr>
        <xdr:cNvPr id="711" name="楕円 710"/>
        <xdr:cNvSpPr/>
      </xdr:nvSpPr>
      <xdr:spPr>
        <a:xfrm>
          <a:off x="14541500" y="168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160382</xdr:rowOff>
    </xdr:from>
    <xdr:ext cx="534377" cy="259045"/>
    <xdr:sp macro="" textlink="">
      <xdr:nvSpPr>
        <xdr:cNvPr id="712" name="テキスト ボックス 711"/>
        <xdr:cNvSpPr txBox="1"/>
      </xdr:nvSpPr>
      <xdr:spPr>
        <a:xfrm>
          <a:off x="14325111" y="1661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146180</xdr:rowOff>
    </xdr:from>
    <xdr:to>
      <xdr:col>72</xdr:col>
      <xdr:colOff>38100</xdr:colOff>
      <xdr:row>99</xdr:row>
      <xdr:rowOff>76330</xdr:rowOff>
    </xdr:to>
    <xdr:sp macro="" textlink="">
      <xdr:nvSpPr>
        <xdr:cNvPr id="713" name="楕円 712"/>
        <xdr:cNvSpPr/>
      </xdr:nvSpPr>
      <xdr:spPr>
        <a:xfrm>
          <a:off x="13652500" y="169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67457</xdr:rowOff>
    </xdr:from>
    <xdr:ext cx="469744" cy="259045"/>
    <xdr:sp macro="" textlink="">
      <xdr:nvSpPr>
        <xdr:cNvPr id="714" name="テキスト ボックス 713"/>
        <xdr:cNvSpPr txBox="1"/>
      </xdr:nvSpPr>
      <xdr:spPr>
        <a:xfrm>
          <a:off x="13468428" y="1704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50984</xdr:rowOff>
    </xdr:from>
    <xdr:to>
      <xdr:col>67</xdr:col>
      <xdr:colOff>101600</xdr:colOff>
      <xdr:row>98</xdr:row>
      <xdr:rowOff>152584</xdr:rowOff>
    </xdr:to>
    <xdr:sp macro="" textlink="">
      <xdr:nvSpPr>
        <xdr:cNvPr id="715" name="楕円 714"/>
        <xdr:cNvSpPr/>
      </xdr:nvSpPr>
      <xdr:spPr>
        <a:xfrm>
          <a:off x="12763500" y="168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169111</xdr:rowOff>
    </xdr:from>
    <xdr:ext cx="534377" cy="259045"/>
    <xdr:sp macro="" textlink="">
      <xdr:nvSpPr>
        <xdr:cNvPr id="716" name="テキスト ボックス 715"/>
        <xdr:cNvSpPr txBox="1"/>
      </xdr:nvSpPr>
      <xdr:spPr>
        <a:xfrm>
          <a:off x="12547111" y="166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87671</xdr:rowOff>
    </xdr:from>
    <xdr:to>
      <xdr:col>116</xdr:col>
      <xdr:colOff>63500</xdr:colOff>
      <xdr:row>37</xdr:row>
      <xdr:rowOff>89088</xdr:rowOff>
    </xdr:to>
    <xdr:cxnSp macro="">
      <xdr:nvCxnSpPr>
        <xdr:cNvPr id="743" name="直線コネクタ 742"/>
        <xdr:cNvCxnSpPr/>
      </xdr:nvCxnSpPr>
      <xdr:spPr>
        <a:xfrm flipV="1">
          <a:off x="21323300" y="6431321"/>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122968</xdr:rowOff>
    </xdr:from>
    <xdr:ext cx="469744" cy="259045"/>
    <xdr:sp macro="" textlink="">
      <xdr:nvSpPr>
        <xdr:cNvPr id="744" name="投資及び出資金平均値テキスト"/>
        <xdr:cNvSpPr txBox="1"/>
      </xdr:nvSpPr>
      <xdr:spPr>
        <a:xfrm>
          <a:off x="22212300" y="6466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89088</xdr:rowOff>
    </xdr:from>
    <xdr:to>
      <xdr:col>111</xdr:col>
      <xdr:colOff>177800</xdr:colOff>
      <xdr:row>38</xdr:row>
      <xdr:rowOff>139654</xdr:rowOff>
    </xdr:to>
    <xdr:cxnSp macro="">
      <xdr:nvCxnSpPr>
        <xdr:cNvPr id="746" name="直線コネクタ 745"/>
        <xdr:cNvCxnSpPr/>
      </xdr:nvCxnSpPr>
      <xdr:spPr>
        <a:xfrm flipV="1">
          <a:off x="20434300" y="6432738"/>
          <a:ext cx="889000" cy="22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77568</xdr:rowOff>
    </xdr:from>
    <xdr:ext cx="469744" cy="259045"/>
    <xdr:sp macro="" textlink="">
      <xdr:nvSpPr>
        <xdr:cNvPr id="748" name="テキスト ボックス 747"/>
        <xdr:cNvSpPr txBox="1"/>
      </xdr:nvSpPr>
      <xdr:spPr>
        <a:xfrm>
          <a:off x="21088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139654</xdr:rowOff>
    </xdr:from>
    <xdr:to>
      <xdr:col>107</xdr:col>
      <xdr:colOff>50800</xdr:colOff>
      <xdr:row>38</xdr:row>
      <xdr:rowOff>139654</xdr:rowOff>
    </xdr:to>
    <xdr:cxnSp macro="">
      <xdr:nvCxnSpPr>
        <xdr:cNvPr id="749" name="直線コネクタ 748"/>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139654</xdr:rowOff>
    </xdr:from>
    <xdr:to>
      <xdr:col>102</xdr:col>
      <xdr:colOff>114300</xdr:colOff>
      <xdr:row>38</xdr:row>
      <xdr:rowOff>139654</xdr:rowOff>
    </xdr:to>
    <xdr:cxnSp macro="">
      <xdr:nvCxnSpPr>
        <xdr:cNvPr id="752" name="直線コネクタ 751"/>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86248</xdr:rowOff>
    </xdr:from>
    <xdr:to>
      <xdr:col>98</xdr:col>
      <xdr:colOff>38100</xdr:colOff>
      <xdr:row>38</xdr:row>
      <xdr:rowOff>16398</xdr:rowOff>
    </xdr:to>
    <xdr:sp macro="" textlink="">
      <xdr:nvSpPr>
        <xdr:cNvPr id="755" name="フローチャート: 判断 754"/>
        <xdr:cNvSpPr/>
      </xdr:nvSpPr>
      <xdr:spPr>
        <a:xfrm>
          <a:off x="18605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32925</xdr:rowOff>
    </xdr:from>
    <xdr:ext cx="469744" cy="259045"/>
    <xdr:sp macro="" textlink="">
      <xdr:nvSpPr>
        <xdr:cNvPr id="756" name="テキスト ボックス 755"/>
        <xdr:cNvSpPr txBox="1"/>
      </xdr:nvSpPr>
      <xdr:spPr>
        <a:xfrm>
          <a:off x="18421428" y="62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36871</xdr:rowOff>
    </xdr:from>
    <xdr:to>
      <xdr:col>116</xdr:col>
      <xdr:colOff>114300</xdr:colOff>
      <xdr:row>37</xdr:row>
      <xdr:rowOff>138471</xdr:rowOff>
    </xdr:to>
    <xdr:sp macro="" textlink="">
      <xdr:nvSpPr>
        <xdr:cNvPr id="762" name="楕円 761"/>
        <xdr:cNvSpPr/>
      </xdr:nvSpPr>
      <xdr:spPr>
        <a:xfrm>
          <a:off x="22110700" y="638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59748</xdr:rowOff>
    </xdr:from>
    <xdr:ext cx="469744" cy="259045"/>
    <xdr:sp macro="" textlink="">
      <xdr:nvSpPr>
        <xdr:cNvPr id="763" name="投資及び出資金該当値テキスト"/>
        <xdr:cNvSpPr txBox="1"/>
      </xdr:nvSpPr>
      <xdr:spPr>
        <a:xfrm>
          <a:off x="22212300" y="623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38288</xdr:rowOff>
    </xdr:from>
    <xdr:to>
      <xdr:col>112</xdr:col>
      <xdr:colOff>38100</xdr:colOff>
      <xdr:row>37</xdr:row>
      <xdr:rowOff>139888</xdr:rowOff>
    </xdr:to>
    <xdr:sp macro="" textlink="">
      <xdr:nvSpPr>
        <xdr:cNvPr id="764" name="楕円 763"/>
        <xdr:cNvSpPr/>
      </xdr:nvSpPr>
      <xdr:spPr>
        <a:xfrm>
          <a:off x="21272500" y="63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156415</xdr:rowOff>
    </xdr:from>
    <xdr:ext cx="469744" cy="259045"/>
    <xdr:sp macro="" textlink="">
      <xdr:nvSpPr>
        <xdr:cNvPr id="765" name="テキスト ボックス 764"/>
        <xdr:cNvSpPr txBox="1"/>
      </xdr:nvSpPr>
      <xdr:spPr>
        <a:xfrm>
          <a:off x="21088428" y="615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88854</xdr:rowOff>
    </xdr:from>
    <xdr:to>
      <xdr:col>107</xdr:col>
      <xdr:colOff>101600</xdr:colOff>
      <xdr:row>39</xdr:row>
      <xdr:rowOff>19004</xdr:rowOff>
    </xdr:to>
    <xdr:sp macro="" textlink="">
      <xdr:nvSpPr>
        <xdr:cNvPr id="766" name="楕円 765"/>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10131</xdr:rowOff>
    </xdr:from>
    <xdr:ext cx="249299" cy="259045"/>
    <xdr:sp macro="" textlink="">
      <xdr:nvSpPr>
        <xdr:cNvPr id="767" name="テキスト ボックス 766"/>
        <xdr:cNvSpPr txBox="1"/>
      </xdr:nvSpPr>
      <xdr:spPr>
        <a:xfrm>
          <a:off x="20309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88854</xdr:rowOff>
    </xdr:from>
    <xdr:to>
      <xdr:col>102</xdr:col>
      <xdr:colOff>165100</xdr:colOff>
      <xdr:row>39</xdr:row>
      <xdr:rowOff>19004</xdr:rowOff>
    </xdr:to>
    <xdr:sp macro="" textlink="">
      <xdr:nvSpPr>
        <xdr:cNvPr id="768" name="楕円 767"/>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10131</xdr:rowOff>
    </xdr:from>
    <xdr:ext cx="249299" cy="259045"/>
    <xdr:sp macro="" textlink="">
      <xdr:nvSpPr>
        <xdr:cNvPr id="769" name="テキスト ボックス 768"/>
        <xdr:cNvSpPr txBox="1"/>
      </xdr:nvSpPr>
      <xdr:spPr>
        <a:xfrm>
          <a:off x="19420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88854</xdr:rowOff>
    </xdr:from>
    <xdr:to>
      <xdr:col>98</xdr:col>
      <xdr:colOff>38100</xdr:colOff>
      <xdr:row>39</xdr:row>
      <xdr:rowOff>19004</xdr:rowOff>
    </xdr:to>
    <xdr:sp macro="" textlink="">
      <xdr:nvSpPr>
        <xdr:cNvPr id="770" name="楕円 769"/>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10131</xdr:rowOff>
    </xdr:from>
    <xdr:ext cx="249299" cy="259045"/>
    <xdr:sp macro="" textlink="">
      <xdr:nvSpPr>
        <xdr:cNvPr id="771" name="テキスト ボックス 770"/>
        <xdr:cNvSpPr txBox="1"/>
      </xdr:nvSpPr>
      <xdr:spPr>
        <a:xfrm>
          <a:off x="18531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4407</xdr:rowOff>
    </xdr:from>
    <xdr:to>
      <xdr:col>116</xdr:col>
      <xdr:colOff>63500</xdr:colOff>
      <xdr:row>59</xdr:row>
      <xdr:rowOff>6998</xdr:rowOff>
    </xdr:to>
    <xdr:cxnSp macro="">
      <xdr:nvCxnSpPr>
        <xdr:cNvPr id="800" name="直線コネクタ 799"/>
        <xdr:cNvCxnSpPr/>
      </xdr:nvCxnSpPr>
      <xdr:spPr>
        <a:xfrm flipV="1">
          <a:off x="21323300" y="10119957"/>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6998</xdr:rowOff>
    </xdr:from>
    <xdr:to>
      <xdr:col>111</xdr:col>
      <xdr:colOff>177800</xdr:colOff>
      <xdr:row>59</xdr:row>
      <xdr:rowOff>8789</xdr:rowOff>
    </xdr:to>
    <xdr:cxnSp macro="">
      <xdr:nvCxnSpPr>
        <xdr:cNvPr id="803" name="直線コネクタ 802"/>
        <xdr:cNvCxnSpPr/>
      </xdr:nvCxnSpPr>
      <xdr:spPr>
        <a:xfrm flipV="1">
          <a:off x="20434300" y="10122548"/>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148196</xdr:rowOff>
    </xdr:from>
    <xdr:to>
      <xdr:col>107</xdr:col>
      <xdr:colOff>50800</xdr:colOff>
      <xdr:row>59</xdr:row>
      <xdr:rowOff>8789</xdr:rowOff>
    </xdr:to>
    <xdr:cxnSp macro="">
      <xdr:nvCxnSpPr>
        <xdr:cNvPr id="806" name="直線コネクタ 805"/>
        <xdr:cNvCxnSpPr/>
      </xdr:nvCxnSpPr>
      <xdr:spPr>
        <a:xfrm>
          <a:off x="19545300" y="9920846"/>
          <a:ext cx="889000" cy="20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148196</xdr:rowOff>
    </xdr:from>
    <xdr:to>
      <xdr:col>102</xdr:col>
      <xdr:colOff>114300</xdr:colOff>
      <xdr:row>59</xdr:row>
      <xdr:rowOff>12179</xdr:rowOff>
    </xdr:to>
    <xdr:cxnSp macro="">
      <xdr:nvCxnSpPr>
        <xdr:cNvPr id="809" name="直線コネクタ 808"/>
        <xdr:cNvCxnSpPr/>
      </xdr:nvCxnSpPr>
      <xdr:spPr>
        <a:xfrm flipV="1">
          <a:off x="18656300" y="9920846"/>
          <a:ext cx="889000" cy="20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129362</xdr:rowOff>
    </xdr:from>
    <xdr:to>
      <xdr:col>98</xdr:col>
      <xdr:colOff>38100</xdr:colOff>
      <xdr:row>57</xdr:row>
      <xdr:rowOff>59512</xdr:rowOff>
    </xdr:to>
    <xdr:sp macro="" textlink="">
      <xdr:nvSpPr>
        <xdr:cNvPr id="812" name="フローチャート: 判断 811"/>
        <xdr:cNvSpPr/>
      </xdr:nvSpPr>
      <xdr:spPr>
        <a:xfrm>
          <a:off x="18605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76039</xdr:rowOff>
    </xdr:from>
    <xdr:ext cx="469744" cy="259045"/>
    <xdr:sp macro="" textlink="">
      <xdr:nvSpPr>
        <xdr:cNvPr id="813" name="テキスト ボックス 812"/>
        <xdr:cNvSpPr txBox="1"/>
      </xdr:nvSpPr>
      <xdr:spPr>
        <a:xfrm>
          <a:off x="18421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125057</xdr:rowOff>
    </xdr:from>
    <xdr:to>
      <xdr:col>116</xdr:col>
      <xdr:colOff>114300</xdr:colOff>
      <xdr:row>59</xdr:row>
      <xdr:rowOff>55207</xdr:rowOff>
    </xdr:to>
    <xdr:sp macro="" textlink="">
      <xdr:nvSpPr>
        <xdr:cNvPr id="819" name="楕円 818"/>
        <xdr:cNvSpPr/>
      </xdr:nvSpPr>
      <xdr:spPr>
        <a:xfrm>
          <a:off x="22110700" y="1006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39984</xdr:rowOff>
    </xdr:from>
    <xdr:ext cx="469744" cy="259045"/>
    <xdr:sp macro="" textlink="">
      <xdr:nvSpPr>
        <xdr:cNvPr id="820" name="貸付金該当値テキスト"/>
        <xdr:cNvSpPr txBox="1"/>
      </xdr:nvSpPr>
      <xdr:spPr>
        <a:xfrm>
          <a:off x="22212300" y="998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127648</xdr:rowOff>
    </xdr:from>
    <xdr:to>
      <xdr:col>112</xdr:col>
      <xdr:colOff>38100</xdr:colOff>
      <xdr:row>59</xdr:row>
      <xdr:rowOff>57798</xdr:rowOff>
    </xdr:to>
    <xdr:sp macro="" textlink="">
      <xdr:nvSpPr>
        <xdr:cNvPr id="821" name="楕円 820"/>
        <xdr:cNvSpPr/>
      </xdr:nvSpPr>
      <xdr:spPr>
        <a:xfrm>
          <a:off x="21272500" y="100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48925</xdr:rowOff>
    </xdr:from>
    <xdr:ext cx="378565" cy="259045"/>
    <xdr:sp macro="" textlink="">
      <xdr:nvSpPr>
        <xdr:cNvPr id="822" name="テキスト ボックス 821"/>
        <xdr:cNvSpPr txBox="1"/>
      </xdr:nvSpPr>
      <xdr:spPr>
        <a:xfrm>
          <a:off x="21134017" y="10164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129439</xdr:rowOff>
    </xdr:from>
    <xdr:to>
      <xdr:col>107</xdr:col>
      <xdr:colOff>101600</xdr:colOff>
      <xdr:row>59</xdr:row>
      <xdr:rowOff>59589</xdr:rowOff>
    </xdr:to>
    <xdr:sp macro="" textlink="">
      <xdr:nvSpPr>
        <xdr:cNvPr id="823" name="楕円 822"/>
        <xdr:cNvSpPr/>
      </xdr:nvSpPr>
      <xdr:spPr>
        <a:xfrm>
          <a:off x="20383500" y="100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50716</xdr:rowOff>
    </xdr:from>
    <xdr:ext cx="378565" cy="259045"/>
    <xdr:sp macro="" textlink="">
      <xdr:nvSpPr>
        <xdr:cNvPr id="824" name="テキスト ボックス 823"/>
        <xdr:cNvSpPr txBox="1"/>
      </xdr:nvSpPr>
      <xdr:spPr>
        <a:xfrm>
          <a:off x="20245017" y="10166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97396</xdr:rowOff>
    </xdr:from>
    <xdr:to>
      <xdr:col>102</xdr:col>
      <xdr:colOff>165100</xdr:colOff>
      <xdr:row>58</xdr:row>
      <xdr:rowOff>27546</xdr:rowOff>
    </xdr:to>
    <xdr:sp macro="" textlink="">
      <xdr:nvSpPr>
        <xdr:cNvPr id="825" name="楕円 824"/>
        <xdr:cNvSpPr/>
      </xdr:nvSpPr>
      <xdr:spPr>
        <a:xfrm>
          <a:off x="19494500" y="98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18673</xdr:rowOff>
    </xdr:from>
    <xdr:ext cx="469744" cy="259045"/>
    <xdr:sp macro="" textlink="">
      <xdr:nvSpPr>
        <xdr:cNvPr id="826" name="テキスト ボックス 825"/>
        <xdr:cNvSpPr txBox="1"/>
      </xdr:nvSpPr>
      <xdr:spPr>
        <a:xfrm>
          <a:off x="19310428" y="996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132829</xdr:rowOff>
    </xdr:from>
    <xdr:to>
      <xdr:col>98</xdr:col>
      <xdr:colOff>38100</xdr:colOff>
      <xdr:row>59</xdr:row>
      <xdr:rowOff>62979</xdr:rowOff>
    </xdr:to>
    <xdr:sp macro="" textlink="">
      <xdr:nvSpPr>
        <xdr:cNvPr id="827" name="楕円 826"/>
        <xdr:cNvSpPr/>
      </xdr:nvSpPr>
      <xdr:spPr>
        <a:xfrm>
          <a:off x="18605500" y="1007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54106</xdr:rowOff>
    </xdr:from>
    <xdr:ext cx="378565" cy="259045"/>
    <xdr:sp macro="" textlink="">
      <xdr:nvSpPr>
        <xdr:cNvPr id="828" name="テキスト ボックス 827"/>
        <xdr:cNvSpPr txBox="1"/>
      </xdr:nvSpPr>
      <xdr:spPr>
        <a:xfrm>
          <a:off x="18467017" y="10169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83693</xdr:rowOff>
    </xdr:from>
    <xdr:to>
      <xdr:col>116</xdr:col>
      <xdr:colOff>63500</xdr:colOff>
      <xdr:row>78</xdr:row>
      <xdr:rowOff>87903</xdr:rowOff>
    </xdr:to>
    <xdr:cxnSp macro="">
      <xdr:nvCxnSpPr>
        <xdr:cNvPr id="858" name="直線コネクタ 857"/>
        <xdr:cNvCxnSpPr/>
      </xdr:nvCxnSpPr>
      <xdr:spPr>
        <a:xfrm flipV="1">
          <a:off x="21323300" y="13456793"/>
          <a:ext cx="8382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128251</xdr:rowOff>
    </xdr:from>
    <xdr:to>
      <xdr:col>111</xdr:col>
      <xdr:colOff>177800</xdr:colOff>
      <xdr:row>78</xdr:row>
      <xdr:rowOff>87903</xdr:rowOff>
    </xdr:to>
    <xdr:cxnSp macro="">
      <xdr:nvCxnSpPr>
        <xdr:cNvPr id="861" name="直線コネクタ 860"/>
        <xdr:cNvCxnSpPr/>
      </xdr:nvCxnSpPr>
      <xdr:spPr>
        <a:xfrm>
          <a:off x="20434300" y="13158451"/>
          <a:ext cx="889000" cy="3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128251</xdr:rowOff>
    </xdr:from>
    <xdr:to>
      <xdr:col>107</xdr:col>
      <xdr:colOff>50800</xdr:colOff>
      <xdr:row>77</xdr:row>
      <xdr:rowOff>7379</xdr:rowOff>
    </xdr:to>
    <xdr:cxnSp macro="">
      <xdr:nvCxnSpPr>
        <xdr:cNvPr id="864" name="直線コネクタ 863"/>
        <xdr:cNvCxnSpPr/>
      </xdr:nvCxnSpPr>
      <xdr:spPr>
        <a:xfrm flipV="1">
          <a:off x="19545300" y="13158451"/>
          <a:ext cx="8890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7379</xdr:rowOff>
    </xdr:from>
    <xdr:to>
      <xdr:col>102</xdr:col>
      <xdr:colOff>114300</xdr:colOff>
      <xdr:row>77</xdr:row>
      <xdr:rowOff>28772</xdr:rowOff>
    </xdr:to>
    <xdr:cxnSp macro="">
      <xdr:nvCxnSpPr>
        <xdr:cNvPr id="867" name="直線コネクタ 866"/>
        <xdr:cNvCxnSpPr/>
      </xdr:nvCxnSpPr>
      <xdr:spPr>
        <a:xfrm flipV="1">
          <a:off x="18656300" y="13209029"/>
          <a:ext cx="8890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44017</xdr:rowOff>
    </xdr:from>
    <xdr:to>
      <xdr:col>98</xdr:col>
      <xdr:colOff>38100</xdr:colOff>
      <xdr:row>76</xdr:row>
      <xdr:rowOff>145617</xdr:rowOff>
    </xdr:to>
    <xdr:sp macro="" textlink="">
      <xdr:nvSpPr>
        <xdr:cNvPr id="870" name="フローチャート: 判断 869"/>
        <xdr:cNvSpPr/>
      </xdr:nvSpPr>
      <xdr:spPr>
        <a:xfrm>
          <a:off x="18605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162145</xdr:rowOff>
    </xdr:from>
    <xdr:ext cx="534377" cy="259045"/>
    <xdr:sp macro="" textlink="">
      <xdr:nvSpPr>
        <xdr:cNvPr id="871" name="テキスト ボックス 870"/>
        <xdr:cNvSpPr txBox="1"/>
      </xdr:nvSpPr>
      <xdr:spPr>
        <a:xfrm>
          <a:off x="18389111" y="12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32893</xdr:rowOff>
    </xdr:from>
    <xdr:to>
      <xdr:col>116</xdr:col>
      <xdr:colOff>114300</xdr:colOff>
      <xdr:row>78</xdr:row>
      <xdr:rowOff>134493</xdr:rowOff>
    </xdr:to>
    <xdr:sp macro="" textlink="">
      <xdr:nvSpPr>
        <xdr:cNvPr id="877" name="楕円 876"/>
        <xdr:cNvSpPr/>
      </xdr:nvSpPr>
      <xdr:spPr>
        <a:xfrm>
          <a:off x="22110700" y="134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11320</xdr:rowOff>
    </xdr:from>
    <xdr:ext cx="534377" cy="259045"/>
    <xdr:sp macro="" textlink="">
      <xdr:nvSpPr>
        <xdr:cNvPr id="878" name="繰出金該当値テキスト"/>
        <xdr:cNvSpPr txBox="1"/>
      </xdr:nvSpPr>
      <xdr:spPr>
        <a:xfrm>
          <a:off x="22212300" y="133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37103</xdr:rowOff>
    </xdr:from>
    <xdr:to>
      <xdr:col>112</xdr:col>
      <xdr:colOff>38100</xdr:colOff>
      <xdr:row>78</xdr:row>
      <xdr:rowOff>138703</xdr:rowOff>
    </xdr:to>
    <xdr:sp macro="" textlink="">
      <xdr:nvSpPr>
        <xdr:cNvPr id="879" name="楕円 878"/>
        <xdr:cNvSpPr/>
      </xdr:nvSpPr>
      <xdr:spPr>
        <a:xfrm>
          <a:off x="21272500" y="1341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129830</xdr:rowOff>
    </xdr:from>
    <xdr:ext cx="534377" cy="259045"/>
    <xdr:sp macro="" textlink="">
      <xdr:nvSpPr>
        <xdr:cNvPr id="880" name="テキスト ボックス 879"/>
        <xdr:cNvSpPr txBox="1"/>
      </xdr:nvSpPr>
      <xdr:spPr>
        <a:xfrm>
          <a:off x="21056111" y="1350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77451</xdr:rowOff>
    </xdr:from>
    <xdr:to>
      <xdr:col>107</xdr:col>
      <xdr:colOff>101600</xdr:colOff>
      <xdr:row>77</xdr:row>
      <xdr:rowOff>7601</xdr:rowOff>
    </xdr:to>
    <xdr:sp macro="" textlink="">
      <xdr:nvSpPr>
        <xdr:cNvPr id="881" name="楕円 880"/>
        <xdr:cNvSpPr/>
      </xdr:nvSpPr>
      <xdr:spPr>
        <a:xfrm>
          <a:off x="20383500" y="131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170178</xdr:rowOff>
    </xdr:from>
    <xdr:ext cx="534377" cy="259045"/>
    <xdr:sp macro="" textlink="">
      <xdr:nvSpPr>
        <xdr:cNvPr id="882" name="テキスト ボックス 881"/>
        <xdr:cNvSpPr txBox="1"/>
      </xdr:nvSpPr>
      <xdr:spPr>
        <a:xfrm>
          <a:off x="20167111" y="132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128029</xdr:rowOff>
    </xdr:from>
    <xdr:to>
      <xdr:col>102</xdr:col>
      <xdr:colOff>165100</xdr:colOff>
      <xdr:row>77</xdr:row>
      <xdr:rowOff>58179</xdr:rowOff>
    </xdr:to>
    <xdr:sp macro="" textlink="">
      <xdr:nvSpPr>
        <xdr:cNvPr id="883" name="楕円 882"/>
        <xdr:cNvSpPr/>
      </xdr:nvSpPr>
      <xdr:spPr>
        <a:xfrm>
          <a:off x="19494500" y="131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49306</xdr:rowOff>
    </xdr:from>
    <xdr:ext cx="534377" cy="259045"/>
    <xdr:sp macro="" textlink="">
      <xdr:nvSpPr>
        <xdr:cNvPr id="884" name="テキスト ボックス 883"/>
        <xdr:cNvSpPr txBox="1"/>
      </xdr:nvSpPr>
      <xdr:spPr>
        <a:xfrm>
          <a:off x="19278111" y="132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149422</xdr:rowOff>
    </xdr:from>
    <xdr:to>
      <xdr:col>98</xdr:col>
      <xdr:colOff>38100</xdr:colOff>
      <xdr:row>77</xdr:row>
      <xdr:rowOff>79572</xdr:rowOff>
    </xdr:to>
    <xdr:sp macro="" textlink="">
      <xdr:nvSpPr>
        <xdr:cNvPr id="885" name="楕円 884"/>
        <xdr:cNvSpPr/>
      </xdr:nvSpPr>
      <xdr:spPr>
        <a:xfrm>
          <a:off x="18605500" y="131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70699</xdr:rowOff>
    </xdr:from>
    <xdr:ext cx="534377" cy="259045"/>
    <xdr:sp macro="" textlink="">
      <xdr:nvSpPr>
        <xdr:cNvPr id="886" name="テキスト ボックス 885"/>
        <xdr:cNvSpPr txBox="1"/>
      </xdr:nvSpPr>
      <xdr:spPr>
        <a:xfrm>
          <a:off x="18389111" y="132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主に物件費が増加し、扶助費、補助費等、普通建設事業費が減少しました。</a:t>
          </a:r>
        </a:p>
        <a:p>
          <a:r>
            <a:rPr kumimoji="1" lang="ja-JP" altLang="en-US" sz="1300">
              <a:latin typeface="ＭＳ Ｐゴシック" panose="020B0600070205080204" pitchFamily="50" charset="-128"/>
              <a:ea typeface="ＭＳ Ｐゴシック" panose="020B0600070205080204" pitchFamily="50" charset="-128"/>
            </a:rPr>
            <a:t>物件費は、臨時職員賃金の増、子育て健康プラザ施設管理業務委託料や健康づくり拠点運営業務委託料の皆増等により増加しました。</a:t>
          </a:r>
        </a:p>
        <a:p>
          <a:r>
            <a:rPr kumimoji="1" lang="ja-JP" altLang="en-US" sz="1300">
              <a:latin typeface="ＭＳ Ｐゴシック" panose="020B0600070205080204" pitchFamily="50" charset="-128"/>
              <a:ea typeface="ＭＳ Ｐゴシック" panose="020B0600070205080204" pitchFamily="50" charset="-128"/>
            </a:rPr>
            <a:t>扶助費は、自立支援給付費や児童発達支援事業給付費は増加したものの、経済対策の臨時福祉給付金の皆減等により減少しました。</a:t>
          </a:r>
        </a:p>
        <a:p>
          <a:r>
            <a:rPr kumimoji="1" lang="ja-JP" altLang="en-US" sz="1300">
              <a:latin typeface="ＭＳ Ｐゴシック" panose="020B0600070205080204" pitchFamily="50" charset="-128"/>
              <a:ea typeface="ＭＳ Ｐゴシック" panose="020B0600070205080204" pitchFamily="50" charset="-128"/>
            </a:rPr>
            <a:t>普通建設事業費は、可児駅自由通路整備事業負担金や駅前子育て等空間創出事業費の皆減、可児駅前線街路事業費の減等により減少しました。</a:t>
          </a:r>
        </a:p>
        <a:p>
          <a:r>
            <a:rPr kumimoji="1" lang="ja-JP" altLang="en-US" sz="1300">
              <a:latin typeface="ＭＳ Ｐゴシック" panose="020B0600070205080204" pitchFamily="50" charset="-128"/>
              <a:ea typeface="ＭＳ Ｐゴシック" panose="020B0600070205080204" pitchFamily="50" charset="-128"/>
            </a:rPr>
            <a:t>義務的経費は増加傾向が続くことが見込まれます。財政構造の硬直化が進まないよう、今後も自主財源を増やすなどの歳入の確保に努めていきます。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102,175
94,815
87.57
33,084,573
29,818,613
1,237,753
19,025,336
21,826,300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146558</xdr:rowOff>
    </xdr:from>
    <xdr:to>
      <xdr:col>24</xdr:col>
      <xdr:colOff>63500</xdr:colOff>
      <xdr:row>38</xdr:row>
      <xdr:rowOff>18542</xdr:rowOff>
    </xdr:to>
    <xdr:cxnSp macro="">
      <xdr:nvCxnSpPr>
        <xdr:cNvPr id="61" name="直線コネクタ 60"/>
        <xdr:cNvCxnSpPr/>
      </xdr:nvCxnSpPr>
      <xdr:spPr>
        <a:xfrm>
          <a:off x="3797300" y="649020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146558</xdr:rowOff>
    </xdr:from>
    <xdr:to>
      <xdr:col>19</xdr:col>
      <xdr:colOff>177800</xdr:colOff>
      <xdr:row>37</xdr:row>
      <xdr:rowOff>161036</xdr:rowOff>
    </xdr:to>
    <xdr:cxnSp macro="">
      <xdr:nvCxnSpPr>
        <xdr:cNvPr id="64" name="直線コネクタ 63"/>
        <xdr:cNvCxnSpPr/>
      </xdr:nvCxnSpPr>
      <xdr:spPr>
        <a:xfrm flipV="1">
          <a:off x="2908300" y="649020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137795</xdr:rowOff>
    </xdr:from>
    <xdr:to>
      <xdr:col>15</xdr:col>
      <xdr:colOff>50800</xdr:colOff>
      <xdr:row>37</xdr:row>
      <xdr:rowOff>161036</xdr:rowOff>
    </xdr:to>
    <xdr:cxnSp macro="">
      <xdr:nvCxnSpPr>
        <xdr:cNvPr id="67" name="直線コネクタ 66"/>
        <xdr:cNvCxnSpPr/>
      </xdr:nvCxnSpPr>
      <xdr:spPr>
        <a:xfrm>
          <a:off x="2019300" y="6481445"/>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137795</xdr:rowOff>
    </xdr:from>
    <xdr:to>
      <xdr:col>10</xdr:col>
      <xdr:colOff>114300</xdr:colOff>
      <xdr:row>37</xdr:row>
      <xdr:rowOff>166751</xdr:rowOff>
    </xdr:to>
    <xdr:cxnSp macro="">
      <xdr:nvCxnSpPr>
        <xdr:cNvPr id="70" name="直線コネクタ 69"/>
        <xdr:cNvCxnSpPr/>
      </xdr:nvCxnSpPr>
      <xdr:spPr>
        <a:xfrm flipV="1">
          <a:off x="1130300" y="648144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114427</xdr:rowOff>
    </xdr:from>
    <xdr:to>
      <xdr:col>6</xdr:col>
      <xdr:colOff>38100</xdr:colOff>
      <xdr:row>36</xdr:row>
      <xdr:rowOff>44577</xdr:rowOff>
    </xdr:to>
    <xdr:sp macro="" textlink="">
      <xdr:nvSpPr>
        <xdr:cNvPr id="73" name="フローチャート: 判断 72"/>
        <xdr:cNvSpPr/>
      </xdr:nvSpPr>
      <xdr:spPr>
        <a:xfrm>
          <a:off x="1079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61104</xdr:rowOff>
    </xdr:from>
    <xdr:ext cx="469744" cy="259045"/>
    <xdr:sp macro="" textlink="">
      <xdr:nvSpPr>
        <xdr:cNvPr id="74" name="テキスト ボックス 73"/>
        <xdr:cNvSpPr txBox="1"/>
      </xdr:nvSpPr>
      <xdr:spPr>
        <a:xfrm>
          <a:off x="895428"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139192</xdr:rowOff>
    </xdr:from>
    <xdr:to>
      <xdr:col>24</xdr:col>
      <xdr:colOff>114300</xdr:colOff>
      <xdr:row>38</xdr:row>
      <xdr:rowOff>69342</xdr:rowOff>
    </xdr:to>
    <xdr:sp macro="" textlink="">
      <xdr:nvSpPr>
        <xdr:cNvPr id="80" name="楕円 79"/>
        <xdr:cNvSpPr/>
      </xdr:nvSpPr>
      <xdr:spPr>
        <a:xfrm>
          <a:off x="45847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117619</xdr:rowOff>
    </xdr:from>
    <xdr:ext cx="469744" cy="259045"/>
    <xdr:sp macro="" textlink="">
      <xdr:nvSpPr>
        <xdr:cNvPr id="81" name="議会費該当値テキスト"/>
        <xdr:cNvSpPr txBox="1"/>
      </xdr:nvSpPr>
      <xdr:spPr>
        <a:xfrm>
          <a:off x="4686300" y="64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95758</xdr:rowOff>
    </xdr:from>
    <xdr:to>
      <xdr:col>20</xdr:col>
      <xdr:colOff>38100</xdr:colOff>
      <xdr:row>38</xdr:row>
      <xdr:rowOff>25908</xdr:rowOff>
    </xdr:to>
    <xdr:sp macro="" textlink="">
      <xdr:nvSpPr>
        <xdr:cNvPr id="82" name="楕円 81"/>
        <xdr:cNvSpPr/>
      </xdr:nvSpPr>
      <xdr:spPr>
        <a:xfrm>
          <a:off x="3746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17035</xdr:rowOff>
    </xdr:from>
    <xdr:ext cx="469744" cy="259045"/>
    <xdr:sp macro="" textlink="">
      <xdr:nvSpPr>
        <xdr:cNvPr id="83" name="テキスト ボックス 82"/>
        <xdr:cNvSpPr txBox="1"/>
      </xdr:nvSpPr>
      <xdr:spPr>
        <a:xfrm>
          <a:off x="3562428" y="653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110236</xdr:rowOff>
    </xdr:from>
    <xdr:to>
      <xdr:col>15</xdr:col>
      <xdr:colOff>101600</xdr:colOff>
      <xdr:row>38</xdr:row>
      <xdr:rowOff>40386</xdr:rowOff>
    </xdr:to>
    <xdr:sp macro="" textlink="">
      <xdr:nvSpPr>
        <xdr:cNvPr id="84" name="楕円 83"/>
        <xdr:cNvSpPr/>
      </xdr:nvSpPr>
      <xdr:spPr>
        <a:xfrm>
          <a:off x="2857500" y="64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31513</xdr:rowOff>
    </xdr:from>
    <xdr:ext cx="469744" cy="259045"/>
    <xdr:sp macro="" textlink="">
      <xdr:nvSpPr>
        <xdr:cNvPr id="85" name="テキスト ボックス 84"/>
        <xdr:cNvSpPr txBox="1"/>
      </xdr:nvSpPr>
      <xdr:spPr>
        <a:xfrm>
          <a:off x="2673428"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86995</xdr:rowOff>
    </xdr:from>
    <xdr:to>
      <xdr:col>10</xdr:col>
      <xdr:colOff>165100</xdr:colOff>
      <xdr:row>38</xdr:row>
      <xdr:rowOff>17145</xdr:rowOff>
    </xdr:to>
    <xdr:sp macro="" textlink="">
      <xdr:nvSpPr>
        <xdr:cNvPr id="86" name="楕円 85"/>
        <xdr:cNvSpPr/>
      </xdr:nvSpPr>
      <xdr:spPr>
        <a:xfrm>
          <a:off x="1968500" y="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8272</xdr:rowOff>
    </xdr:from>
    <xdr:ext cx="469744" cy="259045"/>
    <xdr:sp macro="" textlink="">
      <xdr:nvSpPr>
        <xdr:cNvPr id="87" name="テキスト ボックス 86"/>
        <xdr:cNvSpPr txBox="1"/>
      </xdr:nvSpPr>
      <xdr:spPr>
        <a:xfrm>
          <a:off x="1784428" y="65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115951</xdr:rowOff>
    </xdr:from>
    <xdr:to>
      <xdr:col>6</xdr:col>
      <xdr:colOff>38100</xdr:colOff>
      <xdr:row>38</xdr:row>
      <xdr:rowOff>46101</xdr:rowOff>
    </xdr:to>
    <xdr:sp macro="" textlink="">
      <xdr:nvSpPr>
        <xdr:cNvPr id="88" name="楕円 87"/>
        <xdr:cNvSpPr/>
      </xdr:nvSpPr>
      <xdr:spPr>
        <a:xfrm>
          <a:off x="1079500" y="64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37228</xdr:rowOff>
    </xdr:from>
    <xdr:ext cx="469744" cy="259045"/>
    <xdr:sp macro="" textlink="">
      <xdr:nvSpPr>
        <xdr:cNvPr id="89" name="テキスト ボックス 88"/>
        <xdr:cNvSpPr txBox="1"/>
      </xdr:nvSpPr>
      <xdr:spPr>
        <a:xfrm>
          <a:off x="895428" y="655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133811</xdr:rowOff>
    </xdr:from>
    <xdr:to>
      <xdr:col>24</xdr:col>
      <xdr:colOff>63500</xdr:colOff>
      <xdr:row>57</xdr:row>
      <xdr:rowOff>159245</xdr:rowOff>
    </xdr:to>
    <xdr:cxnSp macro="">
      <xdr:nvCxnSpPr>
        <xdr:cNvPr id="116" name="直線コネクタ 115"/>
        <xdr:cNvCxnSpPr/>
      </xdr:nvCxnSpPr>
      <xdr:spPr>
        <a:xfrm flipV="1">
          <a:off x="3797300" y="9906461"/>
          <a:ext cx="838200" cy="2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100038</xdr:rowOff>
    </xdr:from>
    <xdr:to>
      <xdr:col>19</xdr:col>
      <xdr:colOff>177800</xdr:colOff>
      <xdr:row>57</xdr:row>
      <xdr:rowOff>159245</xdr:rowOff>
    </xdr:to>
    <xdr:cxnSp macro="">
      <xdr:nvCxnSpPr>
        <xdr:cNvPr id="119" name="直線コネクタ 118"/>
        <xdr:cNvCxnSpPr/>
      </xdr:nvCxnSpPr>
      <xdr:spPr>
        <a:xfrm>
          <a:off x="2908300" y="9872688"/>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97372</xdr:rowOff>
    </xdr:from>
    <xdr:to>
      <xdr:col>15</xdr:col>
      <xdr:colOff>50800</xdr:colOff>
      <xdr:row>57</xdr:row>
      <xdr:rowOff>100038</xdr:rowOff>
    </xdr:to>
    <xdr:cxnSp macro="">
      <xdr:nvCxnSpPr>
        <xdr:cNvPr id="122" name="直線コネクタ 121"/>
        <xdr:cNvCxnSpPr/>
      </xdr:nvCxnSpPr>
      <xdr:spPr>
        <a:xfrm>
          <a:off x="2019300" y="9870022"/>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97372</xdr:rowOff>
    </xdr:from>
    <xdr:to>
      <xdr:col>10</xdr:col>
      <xdr:colOff>114300</xdr:colOff>
      <xdr:row>57</xdr:row>
      <xdr:rowOff>111925</xdr:rowOff>
    </xdr:to>
    <xdr:cxnSp macro="">
      <xdr:nvCxnSpPr>
        <xdr:cNvPr id="125" name="直線コネクタ 124"/>
        <xdr:cNvCxnSpPr/>
      </xdr:nvCxnSpPr>
      <xdr:spPr>
        <a:xfrm flipV="1">
          <a:off x="1130300" y="9870022"/>
          <a:ext cx="889000" cy="1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36199</xdr:rowOff>
    </xdr:from>
    <xdr:to>
      <xdr:col>6</xdr:col>
      <xdr:colOff>38100</xdr:colOff>
      <xdr:row>57</xdr:row>
      <xdr:rowOff>137799</xdr:rowOff>
    </xdr:to>
    <xdr:sp macro="" textlink="">
      <xdr:nvSpPr>
        <xdr:cNvPr id="128" name="フローチャート: 判断 127"/>
        <xdr:cNvSpPr/>
      </xdr:nvSpPr>
      <xdr:spPr>
        <a:xfrm>
          <a:off x="1079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154326</xdr:rowOff>
    </xdr:from>
    <xdr:ext cx="534377" cy="259045"/>
    <xdr:sp macro="" textlink="">
      <xdr:nvSpPr>
        <xdr:cNvPr id="129" name="テキスト ボックス 128"/>
        <xdr:cNvSpPr txBox="1"/>
      </xdr:nvSpPr>
      <xdr:spPr>
        <a:xfrm>
          <a:off x="863111" y="95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83011</xdr:rowOff>
    </xdr:from>
    <xdr:to>
      <xdr:col>24</xdr:col>
      <xdr:colOff>114300</xdr:colOff>
      <xdr:row>58</xdr:row>
      <xdr:rowOff>13161</xdr:rowOff>
    </xdr:to>
    <xdr:sp macro="" textlink="">
      <xdr:nvSpPr>
        <xdr:cNvPr id="135" name="楕円 134"/>
        <xdr:cNvSpPr/>
      </xdr:nvSpPr>
      <xdr:spPr>
        <a:xfrm>
          <a:off x="4584700" y="985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169388</xdr:rowOff>
    </xdr:from>
    <xdr:ext cx="534377" cy="259045"/>
    <xdr:sp macro="" textlink="">
      <xdr:nvSpPr>
        <xdr:cNvPr id="136" name="総務費該当値テキスト"/>
        <xdr:cNvSpPr txBox="1"/>
      </xdr:nvSpPr>
      <xdr:spPr>
        <a:xfrm>
          <a:off x="4686300" y="977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108445</xdr:rowOff>
    </xdr:from>
    <xdr:to>
      <xdr:col>20</xdr:col>
      <xdr:colOff>38100</xdr:colOff>
      <xdr:row>58</xdr:row>
      <xdr:rowOff>38595</xdr:rowOff>
    </xdr:to>
    <xdr:sp macro="" textlink="">
      <xdr:nvSpPr>
        <xdr:cNvPr id="137" name="楕円 136"/>
        <xdr:cNvSpPr/>
      </xdr:nvSpPr>
      <xdr:spPr>
        <a:xfrm>
          <a:off x="3746500" y="9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29722</xdr:rowOff>
    </xdr:from>
    <xdr:ext cx="534377" cy="259045"/>
    <xdr:sp macro="" textlink="">
      <xdr:nvSpPr>
        <xdr:cNvPr id="138" name="テキスト ボックス 137"/>
        <xdr:cNvSpPr txBox="1"/>
      </xdr:nvSpPr>
      <xdr:spPr>
        <a:xfrm>
          <a:off x="3530111" y="997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49238</xdr:rowOff>
    </xdr:from>
    <xdr:to>
      <xdr:col>15</xdr:col>
      <xdr:colOff>101600</xdr:colOff>
      <xdr:row>57</xdr:row>
      <xdr:rowOff>150838</xdr:rowOff>
    </xdr:to>
    <xdr:sp macro="" textlink="">
      <xdr:nvSpPr>
        <xdr:cNvPr id="139" name="楕円 138"/>
        <xdr:cNvSpPr/>
      </xdr:nvSpPr>
      <xdr:spPr>
        <a:xfrm>
          <a:off x="2857500" y="982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141965</xdr:rowOff>
    </xdr:from>
    <xdr:ext cx="534377" cy="259045"/>
    <xdr:sp macro="" textlink="">
      <xdr:nvSpPr>
        <xdr:cNvPr id="140" name="テキスト ボックス 139"/>
        <xdr:cNvSpPr txBox="1"/>
      </xdr:nvSpPr>
      <xdr:spPr>
        <a:xfrm>
          <a:off x="2641111" y="991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46572</xdr:rowOff>
    </xdr:from>
    <xdr:to>
      <xdr:col>10</xdr:col>
      <xdr:colOff>165100</xdr:colOff>
      <xdr:row>57</xdr:row>
      <xdr:rowOff>148172</xdr:rowOff>
    </xdr:to>
    <xdr:sp macro="" textlink="">
      <xdr:nvSpPr>
        <xdr:cNvPr id="141" name="楕円 140"/>
        <xdr:cNvSpPr/>
      </xdr:nvSpPr>
      <xdr:spPr>
        <a:xfrm>
          <a:off x="1968500" y="98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139299</xdr:rowOff>
    </xdr:from>
    <xdr:ext cx="534377" cy="259045"/>
    <xdr:sp macro="" textlink="">
      <xdr:nvSpPr>
        <xdr:cNvPr id="142" name="テキスト ボックス 141"/>
        <xdr:cNvSpPr txBox="1"/>
      </xdr:nvSpPr>
      <xdr:spPr>
        <a:xfrm>
          <a:off x="1752111" y="99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61125</xdr:rowOff>
    </xdr:from>
    <xdr:to>
      <xdr:col>6</xdr:col>
      <xdr:colOff>38100</xdr:colOff>
      <xdr:row>57</xdr:row>
      <xdr:rowOff>162725</xdr:rowOff>
    </xdr:to>
    <xdr:sp macro="" textlink="">
      <xdr:nvSpPr>
        <xdr:cNvPr id="143" name="楕円 142"/>
        <xdr:cNvSpPr/>
      </xdr:nvSpPr>
      <xdr:spPr>
        <a:xfrm>
          <a:off x="1079500" y="98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153852</xdr:rowOff>
    </xdr:from>
    <xdr:ext cx="534377" cy="259045"/>
    <xdr:sp macro="" textlink="">
      <xdr:nvSpPr>
        <xdr:cNvPr id="144" name="テキスト ボックス 143"/>
        <xdr:cNvSpPr txBox="1"/>
      </xdr:nvSpPr>
      <xdr:spPr>
        <a:xfrm>
          <a:off x="863111" y="99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152185</xdr:rowOff>
    </xdr:from>
    <xdr:to>
      <xdr:col>24</xdr:col>
      <xdr:colOff>63500</xdr:colOff>
      <xdr:row>77</xdr:row>
      <xdr:rowOff>165900</xdr:rowOff>
    </xdr:to>
    <xdr:cxnSp macro="">
      <xdr:nvCxnSpPr>
        <xdr:cNvPr id="174" name="直線コネクタ 173"/>
        <xdr:cNvCxnSpPr/>
      </xdr:nvCxnSpPr>
      <xdr:spPr>
        <a:xfrm>
          <a:off x="3797300" y="1335383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152185</xdr:rowOff>
    </xdr:from>
    <xdr:to>
      <xdr:col>19</xdr:col>
      <xdr:colOff>177800</xdr:colOff>
      <xdr:row>78</xdr:row>
      <xdr:rowOff>41390</xdr:rowOff>
    </xdr:to>
    <xdr:cxnSp macro="">
      <xdr:nvCxnSpPr>
        <xdr:cNvPr id="177" name="直線コネクタ 176"/>
        <xdr:cNvCxnSpPr/>
      </xdr:nvCxnSpPr>
      <xdr:spPr>
        <a:xfrm flipV="1">
          <a:off x="2908300" y="13353835"/>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41390</xdr:rowOff>
    </xdr:from>
    <xdr:to>
      <xdr:col>15</xdr:col>
      <xdr:colOff>50800</xdr:colOff>
      <xdr:row>78</xdr:row>
      <xdr:rowOff>134696</xdr:rowOff>
    </xdr:to>
    <xdr:cxnSp macro="">
      <xdr:nvCxnSpPr>
        <xdr:cNvPr id="180" name="直線コネクタ 179"/>
        <xdr:cNvCxnSpPr/>
      </xdr:nvCxnSpPr>
      <xdr:spPr>
        <a:xfrm flipV="1">
          <a:off x="2019300" y="13414490"/>
          <a:ext cx="889000" cy="9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134696</xdr:rowOff>
    </xdr:from>
    <xdr:to>
      <xdr:col>10</xdr:col>
      <xdr:colOff>114300</xdr:colOff>
      <xdr:row>78</xdr:row>
      <xdr:rowOff>162167</xdr:rowOff>
    </xdr:to>
    <xdr:cxnSp macro="">
      <xdr:nvCxnSpPr>
        <xdr:cNvPr id="183" name="直線コネクタ 182"/>
        <xdr:cNvCxnSpPr/>
      </xdr:nvCxnSpPr>
      <xdr:spPr>
        <a:xfrm flipV="1">
          <a:off x="1130300" y="13507796"/>
          <a:ext cx="889000" cy="2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47828</xdr:rowOff>
    </xdr:from>
    <xdr:to>
      <xdr:col>6</xdr:col>
      <xdr:colOff>38100</xdr:colOff>
      <xdr:row>76</xdr:row>
      <xdr:rowOff>149428</xdr:rowOff>
    </xdr:to>
    <xdr:sp macro="" textlink="">
      <xdr:nvSpPr>
        <xdr:cNvPr id="186" name="フローチャート: 判断 185"/>
        <xdr:cNvSpPr/>
      </xdr:nvSpPr>
      <xdr:spPr>
        <a:xfrm>
          <a:off x="1079500" y="1307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165955</xdr:rowOff>
    </xdr:from>
    <xdr:ext cx="599010" cy="259045"/>
    <xdr:sp macro="" textlink="">
      <xdr:nvSpPr>
        <xdr:cNvPr id="187" name="テキスト ボックス 186"/>
        <xdr:cNvSpPr txBox="1"/>
      </xdr:nvSpPr>
      <xdr:spPr>
        <a:xfrm>
          <a:off x="830795" y="1285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115100</xdr:rowOff>
    </xdr:from>
    <xdr:to>
      <xdr:col>24</xdr:col>
      <xdr:colOff>114300</xdr:colOff>
      <xdr:row>78</xdr:row>
      <xdr:rowOff>45250</xdr:rowOff>
    </xdr:to>
    <xdr:sp macro="" textlink="">
      <xdr:nvSpPr>
        <xdr:cNvPr id="193" name="楕円 192"/>
        <xdr:cNvSpPr/>
      </xdr:nvSpPr>
      <xdr:spPr>
        <a:xfrm>
          <a:off x="4584700" y="133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30027</xdr:rowOff>
    </xdr:from>
    <xdr:ext cx="599010" cy="259045"/>
    <xdr:sp macro="" textlink="">
      <xdr:nvSpPr>
        <xdr:cNvPr id="194" name="民生費該当値テキスト"/>
        <xdr:cNvSpPr txBox="1"/>
      </xdr:nvSpPr>
      <xdr:spPr>
        <a:xfrm>
          <a:off x="4686300" y="1323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101385</xdr:rowOff>
    </xdr:from>
    <xdr:to>
      <xdr:col>20</xdr:col>
      <xdr:colOff>38100</xdr:colOff>
      <xdr:row>78</xdr:row>
      <xdr:rowOff>31535</xdr:rowOff>
    </xdr:to>
    <xdr:sp macro="" textlink="">
      <xdr:nvSpPr>
        <xdr:cNvPr id="195" name="楕円 194"/>
        <xdr:cNvSpPr/>
      </xdr:nvSpPr>
      <xdr:spPr>
        <a:xfrm>
          <a:off x="3746500" y="133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22662</xdr:rowOff>
    </xdr:from>
    <xdr:ext cx="599010" cy="259045"/>
    <xdr:sp macro="" textlink="">
      <xdr:nvSpPr>
        <xdr:cNvPr id="196" name="テキスト ボックス 195"/>
        <xdr:cNvSpPr txBox="1"/>
      </xdr:nvSpPr>
      <xdr:spPr>
        <a:xfrm>
          <a:off x="3497795" y="13395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162040</xdr:rowOff>
    </xdr:from>
    <xdr:to>
      <xdr:col>15</xdr:col>
      <xdr:colOff>101600</xdr:colOff>
      <xdr:row>78</xdr:row>
      <xdr:rowOff>92190</xdr:rowOff>
    </xdr:to>
    <xdr:sp macro="" textlink="">
      <xdr:nvSpPr>
        <xdr:cNvPr id="197" name="楕円 196"/>
        <xdr:cNvSpPr/>
      </xdr:nvSpPr>
      <xdr:spPr>
        <a:xfrm>
          <a:off x="2857500" y="133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83317</xdr:rowOff>
    </xdr:from>
    <xdr:ext cx="599010" cy="259045"/>
    <xdr:sp macro="" textlink="">
      <xdr:nvSpPr>
        <xdr:cNvPr id="198" name="テキスト ボックス 197"/>
        <xdr:cNvSpPr txBox="1"/>
      </xdr:nvSpPr>
      <xdr:spPr>
        <a:xfrm>
          <a:off x="2608795" y="1345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83896</xdr:rowOff>
    </xdr:from>
    <xdr:to>
      <xdr:col>10</xdr:col>
      <xdr:colOff>165100</xdr:colOff>
      <xdr:row>79</xdr:row>
      <xdr:rowOff>14046</xdr:rowOff>
    </xdr:to>
    <xdr:sp macro="" textlink="">
      <xdr:nvSpPr>
        <xdr:cNvPr id="199" name="楕円 198"/>
        <xdr:cNvSpPr/>
      </xdr:nvSpPr>
      <xdr:spPr>
        <a:xfrm>
          <a:off x="1968500" y="134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5173</xdr:rowOff>
    </xdr:from>
    <xdr:ext cx="534377" cy="259045"/>
    <xdr:sp macro="" textlink="">
      <xdr:nvSpPr>
        <xdr:cNvPr id="200" name="テキスト ボックス 199"/>
        <xdr:cNvSpPr txBox="1"/>
      </xdr:nvSpPr>
      <xdr:spPr>
        <a:xfrm>
          <a:off x="1752111" y="1354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111367</xdr:rowOff>
    </xdr:from>
    <xdr:to>
      <xdr:col>6</xdr:col>
      <xdr:colOff>38100</xdr:colOff>
      <xdr:row>79</xdr:row>
      <xdr:rowOff>41517</xdr:rowOff>
    </xdr:to>
    <xdr:sp macro="" textlink="">
      <xdr:nvSpPr>
        <xdr:cNvPr id="201" name="楕円 200"/>
        <xdr:cNvSpPr/>
      </xdr:nvSpPr>
      <xdr:spPr>
        <a:xfrm>
          <a:off x="1079500" y="1348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32644</xdr:rowOff>
    </xdr:from>
    <xdr:ext cx="534377" cy="259045"/>
    <xdr:sp macro="" textlink="">
      <xdr:nvSpPr>
        <xdr:cNvPr id="202" name="テキスト ボックス 201"/>
        <xdr:cNvSpPr txBox="1"/>
      </xdr:nvSpPr>
      <xdr:spPr>
        <a:xfrm>
          <a:off x="863111" y="135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161437</xdr:rowOff>
    </xdr:from>
    <xdr:to>
      <xdr:col>24</xdr:col>
      <xdr:colOff>63500</xdr:colOff>
      <xdr:row>99</xdr:row>
      <xdr:rowOff>4559</xdr:rowOff>
    </xdr:to>
    <xdr:cxnSp macro="">
      <xdr:nvCxnSpPr>
        <xdr:cNvPr id="232" name="直線コネクタ 231"/>
        <xdr:cNvCxnSpPr/>
      </xdr:nvCxnSpPr>
      <xdr:spPr>
        <a:xfrm>
          <a:off x="3797300" y="16963537"/>
          <a:ext cx="838200" cy="1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160426</xdr:rowOff>
    </xdr:from>
    <xdr:to>
      <xdr:col>19</xdr:col>
      <xdr:colOff>177800</xdr:colOff>
      <xdr:row>98</xdr:row>
      <xdr:rowOff>161437</xdr:rowOff>
    </xdr:to>
    <xdr:cxnSp macro="">
      <xdr:nvCxnSpPr>
        <xdr:cNvPr id="235" name="直線コネクタ 234"/>
        <xdr:cNvCxnSpPr/>
      </xdr:nvCxnSpPr>
      <xdr:spPr>
        <a:xfrm>
          <a:off x="2908300" y="16962526"/>
          <a:ext cx="8890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160426</xdr:rowOff>
    </xdr:from>
    <xdr:to>
      <xdr:col>15</xdr:col>
      <xdr:colOff>50800</xdr:colOff>
      <xdr:row>98</xdr:row>
      <xdr:rowOff>166732</xdr:rowOff>
    </xdr:to>
    <xdr:cxnSp macro="">
      <xdr:nvCxnSpPr>
        <xdr:cNvPr id="238" name="直線コネクタ 237"/>
        <xdr:cNvCxnSpPr/>
      </xdr:nvCxnSpPr>
      <xdr:spPr>
        <a:xfrm flipV="1">
          <a:off x="2019300" y="16962526"/>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133375</xdr:rowOff>
    </xdr:from>
    <xdr:to>
      <xdr:col>10</xdr:col>
      <xdr:colOff>114300</xdr:colOff>
      <xdr:row>98</xdr:row>
      <xdr:rowOff>166732</xdr:rowOff>
    </xdr:to>
    <xdr:cxnSp macro="">
      <xdr:nvCxnSpPr>
        <xdr:cNvPr id="241" name="直線コネクタ 240"/>
        <xdr:cNvCxnSpPr/>
      </xdr:nvCxnSpPr>
      <xdr:spPr>
        <a:xfrm>
          <a:off x="1130300" y="16935475"/>
          <a:ext cx="889000" cy="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488</xdr:rowOff>
    </xdr:from>
    <xdr:to>
      <xdr:col>6</xdr:col>
      <xdr:colOff>38100</xdr:colOff>
      <xdr:row>97</xdr:row>
      <xdr:rowOff>102088</xdr:rowOff>
    </xdr:to>
    <xdr:sp macro="" textlink="">
      <xdr:nvSpPr>
        <xdr:cNvPr id="244" name="フローチャート: 判断 243"/>
        <xdr:cNvSpPr/>
      </xdr:nvSpPr>
      <xdr:spPr>
        <a:xfrm>
          <a:off x="1079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118615</xdr:rowOff>
    </xdr:from>
    <xdr:ext cx="534377" cy="259045"/>
    <xdr:sp macro="" textlink="">
      <xdr:nvSpPr>
        <xdr:cNvPr id="245" name="テキスト ボックス 244"/>
        <xdr:cNvSpPr txBox="1"/>
      </xdr:nvSpPr>
      <xdr:spPr>
        <a:xfrm>
          <a:off x="863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125209</xdr:rowOff>
    </xdr:from>
    <xdr:to>
      <xdr:col>24</xdr:col>
      <xdr:colOff>114300</xdr:colOff>
      <xdr:row>99</xdr:row>
      <xdr:rowOff>55359</xdr:rowOff>
    </xdr:to>
    <xdr:sp macro="" textlink="">
      <xdr:nvSpPr>
        <xdr:cNvPr id="251" name="楕円 250"/>
        <xdr:cNvSpPr/>
      </xdr:nvSpPr>
      <xdr:spPr>
        <a:xfrm>
          <a:off x="4584700" y="169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40136</xdr:rowOff>
    </xdr:from>
    <xdr:ext cx="534377" cy="259045"/>
    <xdr:sp macro="" textlink="">
      <xdr:nvSpPr>
        <xdr:cNvPr id="252" name="衛生費該当値テキスト"/>
        <xdr:cNvSpPr txBox="1"/>
      </xdr:nvSpPr>
      <xdr:spPr>
        <a:xfrm>
          <a:off x="4686300" y="168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110637</xdr:rowOff>
    </xdr:from>
    <xdr:to>
      <xdr:col>20</xdr:col>
      <xdr:colOff>38100</xdr:colOff>
      <xdr:row>99</xdr:row>
      <xdr:rowOff>40787</xdr:rowOff>
    </xdr:to>
    <xdr:sp macro="" textlink="">
      <xdr:nvSpPr>
        <xdr:cNvPr id="253" name="楕円 252"/>
        <xdr:cNvSpPr/>
      </xdr:nvSpPr>
      <xdr:spPr>
        <a:xfrm>
          <a:off x="3746500" y="1691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31914</xdr:rowOff>
    </xdr:from>
    <xdr:ext cx="534377" cy="259045"/>
    <xdr:sp macro="" textlink="">
      <xdr:nvSpPr>
        <xdr:cNvPr id="254" name="テキスト ボックス 253"/>
        <xdr:cNvSpPr txBox="1"/>
      </xdr:nvSpPr>
      <xdr:spPr>
        <a:xfrm>
          <a:off x="3530111" y="1700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109626</xdr:rowOff>
    </xdr:from>
    <xdr:to>
      <xdr:col>15</xdr:col>
      <xdr:colOff>101600</xdr:colOff>
      <xdr:row>99</xdr:row>
      <xdr:rowOff>39776</xdr:rowOff>
    </xdr:to>
    <xdr:sp macro="" textlink="">
      <xdr:nvSpPr>
        <xdr:cNvPr id="255" name="楕円 254"/>
        <xdr:cNvSpPr/>
      </xdr:nvSpPr>
      <xdr:spPr>
        <a:xfrm>
          <a:off x="2857500" y="1691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30903</xdr:rowOff>
    </xdr:from>
    <xdr:ext cx="534377" cy="259045"/>
    <xdr:sp macro="" textlink="">
      <xdr:nvSpPr>
        <xdr:cNvPr id="256" name="テキスト ボックス 255"/>
        <xdr:cNvSpPr txBox="1"/>
      </xdr:nvSpPr>
      <xdr:spPr>
        <a:xfrm>
          <a:off x="2641111" y="1700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115932</xdr:rowOff>
    </xdr:from>
    <xdr:to>
      <xdr:col>10</xdr:col>
      <xdr:colOff>165100</xdr:colOff>
      <xdr:row>99</xdr:row>
      <xdr:rowOff>46082</xdr:rowOff>
    </xdr:to>
    <xdr:sp macro="" textlink="">
      <xdr:nvSpPr>
        <xdr:cNvPr id="257" name="楕円 256"/>
        <xdr:cNvSpPr/>
      </xdr:nvSpPr>
      <xdr:spPr>
        <a:xfrm>
          <a:off x="1968500" y="1691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37209</xdr:rowOff>
    </xdr:from>
    <xdr:ext cx="534377" cy="259045"/>
    <xdr:sp macro="" textlink="">
      <xdr:nvSpPr>
        <xdr:cNvPr id="258" name="テキスト ボックス 257"/>
        <xdr:cNvSpPr txBox="1"/>
      </xdr:nvSpPr>
      <xdr:spPr>
        <a:xfrm>
          <a:off x="1752111" y="1701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82575</xdr:rowOff>
    </xdr:from>
    <xdr:to>
      <xdr:col>6</xdr:col>
      <xdr:colOff>38100</xdr:colOff>
      <xdr:row>99</xdr:row>
      <xdr:rowOff>12725</xdr:rowOff>
    </xdr:to>
    <xdr:sp macro="" textlink="">
      <xdr:nvSpPr>
        <xdr:cNvPr id="259" name="楕円 258"/>
        <xdr:cNvSpPr/>
      </xdr:nvSpPr>
      <xdr:spPr>
        <a:xfrm>
          <a:off x="1079500" y="168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3852</xdr:rowOff>
    </xdr:from>
    <xdr:ext cx="534377" cy="259045"/>
    <xdr:sp macro="" textlink="">
      <xdr:nvSpPr>
        <xdr:cNvPr id="260" name="テキスト ボックス 259"/>
        <xdr:cNvSpPr txBox="1"/>
      </xdr:nvSpPr>
      <xdr:spPr>
        <a:xfrm>
          <a:off x="863111" y="1697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131607</xdr:rowOff>
    </xdr:from>
    <xdr:to>
      <xdr:col>55</xdr:col>
      <xdr:colOff>0</xdr:colOff>
      <xdr:row>38</xdr:row>
      <xdr:rowOff>131973</xdr:rowOff>
    </xdr:to>
    <xdr:cxnSp macro="">
      <xdr:nvCxnSpPr>
        <xdr:cNvPr id="287" name="直線コネクタ 286"/>
        <xdr:cNvCxnSpPr/>
      </xdr:nvCxnSpPr>
      <xdr:spPr>
        <a:xfrm>
          <a:off x="9639300" y="6646707"/>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130830</xdr:rowOff>
    </xdr:from>
    <xdr:to>
      <xdr:col>50</xdr:col>
      <xdr:colOff>114300</xdr:colOff>
      <xdr:row>38</xdr:row>
      <xdr:rowOff>131607</xdr:rowOff>
    </xdr:to>
    <xdr:cxnSp macro="">
      <xdr:nvCxnSpPr>
        <xdr:cNvPr id="290" name="直線コネクタ 289"/>
        <xdr:cNvCxnSpPr/>
      </xdr:nvCxnSpPr>
      <xdr:spPr>
        <a:xfrm>
          <a:off x="8750300" y="6645930"/>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129687</xdr:rowOff>
    </xdr:from>
    <xdr:to>
      <xdr:col>45</xdr:col>
      <xdr:colOff>177800</xdr:colOff>
      <xdr:row>38</xdr:row>
      <xdr:rowOff>130830</xdr:rowOff>
    </xdr:to>
    <xdr:cxnSp macro="">
      <xdr:nvCxnSpPr>
        <xdr:cNvPr id="293" name="直線コネクタ 292"/>
        <xdr:cNvCxnSpPr/>
      </xdr:nvCxnSpPr>
      <xdr:spPr>
        <a:xfrm>
          <a:off x="7861300" y="664478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129687</xdr:rowOff>
    </xdr:from>
    <xdr:to>
      <xdr:col>41</xdr:col>
      <xdr:colOff>50800</xdr:colOff>
      <xdr:row>38</xdr:row>
      <xdr:rowOff>131928</xdr:rowOff>
    </xdr:to>
    <xdr:cxnSp macro="">
      <xdr:nvCxnSpPr>
        <xdr:cNvPr id="296" name="直線コネクタ 295"/>
        <xdr:cNvCxnSpPr/>
      </xdr:nvCxnSpPr>
      <xdr:spPr>
        <a:xfrm flipV="1">
          <a:off x="6972300" y="6644787"/>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82545</xdr:rowOff>
    </xdr:from>
    <xdr:to>
      <xdr:col>36</xdr:col>
      <xdr:colOff>165100</xdr:colOff>
      <xdr:row>38</xdr:row>
      <xdr:rowOff>12695</xdr:rowOff>
    </xdr:to>
    <xdr:sp macro="" textlink="">
      <xdr:nvSpPr>
        <xdr:cNvPr id="299" name="フローチャート: 判断 298"/>
        <xdr:cNvSpPr/>
      </xdr:nvSpPr>
      <xdr:spPr>
        <a:xfrm>
          <a:off x="692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29222</xdr:rowOff>
    </xdr:from>
    <xdr:ext cx="469744" cy="259045"/>
    <xdr:sp macro="" textlink="">
      <xdr:nvSpPr>
        <xdr:cNvPr id="300" name="テキスト ボックス 299"/>
        <xdr:cNvSpPr txBox="1"/>
      </xdr:nvSpPr>
      <xdr:spPr>
        <a:xfrm>
          <a:off x="6737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81173</xdr:rowOff>
    </xdr:from>
    <xdr:to>
      <xdr:col>55</xdr:col>
      <xdr:colOff>50800</xdr:colOff>
      <xdr:row>39</xdr:row>
      <xdr:rowOff>11323</xdr:rowOff>
    </xdr:to>
    <xdr:sp macro="" textlink="">
      <xdr:nvSpPr>
        <xdr:cNvPr id="306" name="楕円 305"/>
        <xdr:cNvSpPr/>
      </xdr:nvSpPr>
      <xdr:spPr>
        <a:xfrm>
          <a:off x="10426700" y="659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80807</xdr:rowOff>
    </xdr:from>
    <xdr:to>
      <xdr:col>50</xdr:col>
      <xdr:colOff>165100</xdr:colOff>
      <xdr:row>39</xdr:row>
      <xdr:rowOff>10957</xdr:rowOff>
    </xdr:to>
    <xdr:sp macro="" textlink="">
      <xdr:nvSpPr>
        <xdr:cNvPr id="308" name="楕円 307"/>
        <xdr:cNvSpPr/>
      </xdr:nvSpPr>
      <xdr:spPr>
        <a:xfrm>
          <a:off x="9588500" y="65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2084</xdr:rowOff>
    </xdr:from>
    <xdr:ext cx="378565" cy="259045"/>
    <xdr:sp macro="" textlink="">
      <xdr:nvSpPr>
        <xdr:cNvPr id="309" name="テキスト ボックス 308"/>
        <xdr:cNvSpPr txBox="1"/>
      </xdr:nvSpPr>
      <xdr:spPr>
        <a:xfrm>
          <a:off x="9450017" y="6688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80030</xdr:rowOff>
    </xdr:from>
    <xdr:to>
      <xdr:col>46</xdr:col>
      <xdr:colOff>38100</xdr:colOff>
      <xdr:row>39</xdr:row>
      <xdr:rowOff>10180</xdr:rowOff>
    </xdr:to>
    <xdr:sp macro="" textlink="">
      <xdr:nvSpPr>
        <xdr:cNvPr id="310" name="楕円 309"/>
        <xdr:cNvSpPr/>
      </xdr:nvSpPr>
      <xdr:spPr>
        <a:xfrm>
          <a:off x="8699500" y="65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1307</xdr:rowOff>
    </xdr:from>
    <xdr:ext cx="378565" cy="259045"/>
    <xdr:sp macro="" textlink="">
      <xdr:nvSpPr>
        <xdr:cNvPr id="311" name="テキスト ボックス 310"/>
        <xdr:cNvSpPr txBox="1"/>
      </xdr:nvSpPr>
      <xdr:spPr>
        <a:xfrm>
          <a:off x="8561017" y="668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78887</xdr:rowOff>
    </xdr:from>
    <xdr:to>
      <xdr:col>41</xdr:col>
      <xdr:colOff>101600</xdr:colOff>
      <xdr:row>39</xdr:row>
      <xdr:rowOff>9037</xdr:rowOff>
    </xdr:to>
    <xdr:sp macro="" textlink="">
      <xdr:nvSpPr>
        <xdr:cNvPr id="312" name="楕円 311"/>
        <xdr:cNvSpPr/>
      </xdr:nvSpPr>
      <xdr:spPr>
        <a:xfrm>
          <a:off x="7810500" y="65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164</xdr:rowOff>
    </xdr:from>
    <xdr:ext cx="378565" cy="259045"/>
    <xdr:sp macro="" textlink="">
      <xdr:nvSpPr>
        <xdr:cNvPr id="313" name="テキスト ボックス 312"/>
        <xdr:cNvSpPr txBox="1"/>
      </xdr:nvSpPr>
      <xdr:spPr>
        <a:xfrm>
          <a:off x="7672017" y="668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81128</xdr:rowOff>
    </xdr:from>
    <xdr:to>
      <xdr:col>36</xdr:col>
      <xdr:colOff>165100</xdr:colOff>
      <xdr:row>39</xdr:row>
      <xdr:rowOff>11278</xdr:rowOff>
    </xdr:to>
    <xdr:sp macro="" textlink="">
      <xdr:nvSpPr>
        <xdr:cNvPr id="314" name="楕円 313"/>
        <xdr:cNvSpPr/>
      </xdr:nvSpPr>
      <xdr:spPr>
        <a:xfrm>
          <a:off x="6921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2405</xdr:rowOff>
    </xdr:from>
    <xdr:ext cx="378565" cy="259045"/>
    <xdr:sp macro="" textlink="">
      <xdr:nvSpPr>
        <xdr:cNvPr id="315" name="テキスト ボックス 314"/>
        <xdr:cNvSpPr txBox="1"/>
      </xdr:nvSpPr>
      <xdr:spPr>
        <a:xfrm>
          <a:off x="6783017" y="668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1649</xdr:rowOff>
    </xdr:from>
    <xdr:to>
      <xdr:col>55</xdr:col>
      <xdr:colOff>0</xdr:colOff>
      <xdr:row>59</xdr:row>
      <xdr:rowOff>2487</xdr:rowOff>
    </xdr:to>
    <xdr:cxnSp macro="">
      <xdr:nvCxnSpPr>
        <xdr:cNvPr id="344" name="直線コネクタ 343"/>
        <xdr:cNvCxnSpPr/>
      </xdr:nvCxnSpPr>
      <xdr:spPr>
        <a:xfrm flipV="1">
          <a:off x="9639300" y="10117199"/>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2487</xdr:rowOff>
    </xdr:from>
    <xdr:to>
      <xdr:col>50</xdr:col>
      <xdr:colOff>114300</xdr:colOff>
      <xdr:row>59</xdr:row>
      <xdr:rowOff>4773</xdr:rowOff>
    </xdr:to>
    <xdr:cxnSp macro="">
      <xdr:nvCxnSpPr>
        <xdr:cNvPr id="347" name="直線コネクタ 346"/>
        <xdr:cNvCxnSpPr/>
      </xdr:nvCxnSpPr>
      <xdr:spPr>
        <a:xfrm flipV="1">
          <a:off x="8750300" y="1011803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4773</xdr:rowOff>
    </xdr:from>
    <xdr:to>
      <xdr:col>45</xdr:col>
      <xdr:colOff>177800</xdr:colOff>
      <xdr:row>59</xdr:row>
      <xdr:rowOff>6228</xdr:rowOff>
    </xdr:to>
    <xdr:cxnSp macro="">
      <xdr:nvCxnSpPr>
        <xdr:cNvPr id="350" name="直線コネクタ 349"/>
        <xdr:cNvCxnSpPr/>
      </xdr:nvCxnSpPr>
      <xdr:spPr>
        <a:xfrm flipV="1">
          <a:off x="7861300" y="10120323"/>
          <a:ext cx="889000" cy="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4956</xdr:rowOff>
    </xdr:from>
    <xdr:to>
      <xdr:col>41</xdr:col>
      <xdr:colOff>50800</xdr:colOff>
      <xdr:row>59</xdr:row>
      <xdr:rowOff>6228</xdr:rowOff>
    </xdr:to>
    <xdr:cxnSp macro="">
      <xdr:nvCxnSpPr>
        <xdr:cNvPr id="353" name="直線コネクタ 352"/>
        <xdr:cNvCxnSpPr/>
      </xdr:nvCxnSpPr>
      <xdr:spPr>
        <a:xfrm>
          <a:off x="6972300" y="10120506"/>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89388</xdr:rowOff>
    </xdr:from>
    <xdr:to>
      <xdr:col>36</xdr:col>
      <xdr:colOff>165100</xdr:colOff>
      <xdr:row>59</xdr:row>
      <xdr:rowOff>19538</xdr:rowOff>
    </xdr:to>
    <xdr:sp macro="" textlink="">
      <xdr:nvSpPr>
        <xdr:cNvPr id="356" name="フローチャート: 判断 355"/>
        <xdr:cNvSpPr/>
      </xdr:nvSpPr>
      <xdr:spPr>
        <a:xfrm>
          <a:off x="6921500" y="1003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36065</xdr:rowOff>
    </xdr:from>
    <xdr:ext cx="469744" cy="259045"/>
    <xdr:sp macro="" textlink="">
      <xdr:nvSpPr>
        <xdr:cNvPr id="357" name="テキスト ボックス 356"/>
        <xdr:cNvSpPr txBox="1"/>
      </xdr:nvSpPr>
      <xdr:spPr>
        <a:xfrm>
          <a:off x="6737428" y="98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122299</xdr:rowOff>
    </xdr:from>
    <xdr:to>
      <xdr:col>55</xdr:col>
      <xdr:colOff>50800</xdr:colOff>
      <xdr:row>59</xdr:row>
      <xdr:rowOff>52449</xdr:rowOff>
    </xdr:to>
    <xdr:sp macro="" textlink="">
      <xdr:nvSpPr>
        <xdr:cNvPr id="363" name="楕円 362"/>
        <xdr:cNvSpPr/>
      </xdr:nvSpPr>
      <xdr:spPr>
        <a:xfrm>
          <a:off x="10426700" y="1006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469744" cy="259045"/>
    <xdr:sp macro="" textlink="">
      <xdr:nvSpPr>
        <xdr:cNvPr id="364" name="農林水産業費該当値テキスト"/>
        <xdr:cNvSpPr txBox="1"/>
      </xdr:nvSpPr>
      <xdr:spPr>
        <a:xfrm>
          <a:off x="10528300" y="99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123137</xdr:rowOff>
    </xdr:from>
    <xdr:to>
      <xdr:col>50</xdr:col>
      <xdr:colOff>165100</xdr:colOff>
      <xdr:row>59</xdr:row>
      <xdr:rowOff>53287</xdr:rowOff>
    </xdr:to>
    <xdr:sp macro="" textlink="">
      <xdr:nvSpPr>
        <xdr:cNvPr id="365" name="楕円 364"/>
        <xdr:cNvSpPr/>
      </xdr:nvSpPr>
      <xdr:spPr>
        <a:xfrm>
          <a:off x="9588500" y="1006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44414</xdr:rowOff>
    </xdr:from>
    <xdr:ext cx="469744" cy="259045"/>
    <xdr:sp macro="" textlink="">
      <xdr:nvSpPr>
        <xdr:cNvPr id="366" name="テキスト ボックス 365"/>
        <xdr:cNvSpPr txBox="1"/>
      </xdr:nvSpPr>
      <xdr:spPr>
        <a:xfrm>
          <a:off x="9404428" y="1015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125423</xdr:rowOff>
    </xdr:from>
    <xdr:to>
      <xdr:col>46</xdr:col>
      <xdr:colOff>38100</xdr:colOff>
      <xdr:row>59</xdr:row>
      <xdr:rowOff>55573</xdr:rowOff>
    </xdr:to>
    <xdr:sp macro="" textlink="">
      <xdr:nvSpPr>
        <xdr:cNvPr id="367" name="楕円 366"/>
        <xdr:cNvSpPr/>
      </xdr:nvSpPr>
      <xdr:spPr>
        <a:xfrm>
          <a:off x="8699500" y="1006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46700</xdr:rowOff>
    </xdr:from>
    <xdr:ext cx="469744" cy="259045"/>
    <xdr:sp macro="" textlink="">
      <xdr:nvSpPr>
        <xdr:cNvPr id="368" name="テキスト ボックス 367"/>
        <xdr:cNvSpPr txBox="1"/>
      </xdr:nvSpPr>
      <xdr:spPr>
        <a:xfrm>
          <a:off x="8515428" y="1016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126878</xdr:rowOff>
    </xdr:from>
    <xdr:to>
      <xdr:col>41</xdr:col>
      <xdr:colOff>101600</xdr:colOff>
      <xdr:row>59</xdr:row>
      <xdr:rowOff>57028</xdr:rowOff>
    </xdr:to>
    <xdr:sp macro="" textlink="">
      <xdr:nvSpPr>
        <xdr:cNvPr id="369" name="楕円 368"/>
        <xdr:cNvSpPr/>
      </xdr:nvSpPr>
      <xdr:spPr>
        <a:xfrm>
          <a:off x="7810500" y="1007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48155</xdr:rowOff>
    </xdr:from>
    <xdr:ext cx="469744" cy="259045"/>
    <xdr:sp macro="" textlink="">
      <xdr:nvSpPr>
        <xdr:cNvPr id="370" name="テキスト ボックス 369"/>
        <xdr:cNvSpPr txBox="1"/>
      </xdr:nvSpPr>
      <xdr:spPr>
        <a:xfrm>
          <a:off x="7626428" y="1016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125606</xdr:rowOff>
    </xdr:from>
    <xdr:to>
      <xdr:col>36</xdr:col>
      <xdr:colOff>165100</xdr:colOff>
      <xdr:row>59</xdr:row>
      <xdr:rowOff>55756</xdr:rowOff>
    </xdr:to>
    <xdr:sp macro="" textlink="">
      <xdr:nvSpPr>
        <xdr:cNvPr id="371" name="楕円 370"/>
        <xdr:cNvSpPr/>
      </xdr:nvSpPr>
      <xdr:spPr>
        <a:xfrm>
          <a:off x="6921500" y="1006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46883</xdr:rowOff>
    </xdr:from>
    <xdr:ext cx="469744" cy="259045"/>
    <xdr:sp macro="" textlink="">
      <xdr:nvSpPr>
        <xdr:cNvPr id="372" name="テキスト ボックス 371"/>
        <xdr:cNvSpPr txBox="1"/>
      </xdr:nvSpPr>
      <xdr:spPr>
        <a:xfrm>
          <a:off x="6737428" y="1016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92436</xdr:rowOff>
    </xdr:from>
    <xdr:to>
      <xdr:col>55</xdr:col>
      <xdr:colOff>0</xdr:colOff>
      <xdr:row>78</xdr:row>
      <xdr:rowOff>105087</xdr:rowOff>
    </xdr:to>
    <xdr:cxnSp macro="">
      <xdr:nvCxnSpPr>
        <xdr:cNvPr id="401" name="直線コネクタ 400"/>
        <xdr:cNvCxnSpPr/>
      </xdr:nvCxnSpPr>
      <xdr:spPr>
        <a:xfrm>
          <a:off x="9639300" y="13465536"/>
          <a:ext cx="838200" cy="1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92436</xdr:rowOff>
    </xdr:from>
    <xdr:to>
      <xdr:col>50</xdr:col>
      <xdr:colOff>114300</xdr:colOff>
      <xdr:row>78</xdr:row>
      <xdr:rowOff>99485</xdr:rowOff>
    </xdr:to>
    <xdr:cxnSp macro="">
      <xdr:nvCxnSpPr>
        <xdr:cNvPr id="404" name="直線コネクタ 403"/>
        <xdr:cNvCxnSpPr/>
      </xdr:nvCxnSpPr>
      <xdr:spPr>
        <a:xfrm flipV="1">
          <a:off x="8750300" y="13465536"/>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90436</xdr:rowOff>
    </xdr:from>
    <xdr:to>
      <xdr:col>45</xdr:col>
      <xdr:colOff>177800</xdr:colOff>
      <xdr:row>78</xdr:row>
      <xdr:rowOff>99485</xdr:rowOff>
    </xdr:to>
    <xdr:cxnSp macro="">
      <xdr:nvCxnSpPr>
        <xdr:cNvPr id="407" name="直線コネクタ 406"/>
        <xdr:cNvCxnSpPr/>
      </xdr:nvCxnSpPr>
      <xdr:spPr>
        <a:xfrm>
          <a:off x="7861300" y="13463536"/>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90436</xdr:rowOff>
    </xdr:from>
    <xdr:to>
      <xdr:col>41</xdr:col>
      <xdr:colOff>50800</xdr:colOff>
      <xdr:row>78</xdr:row>
      <xdr:rowOff>124574</xdr:rowOff>
    </xdr:to>
    <xdr:cxnSp macro="">
      <xdr:nvCxnSpPr>
        <xdr:cNvPr id="410" name="直線コネクタ 409"/>
        <xdr:cNvCxnSpPr/>
      </xdr:nvCxnSpPr>
      <xdr:spPr>
        <a:xfrm flipV="1">
          <a:off x="6972300" y="13463536"/>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83565</xdr:rowOff>
    </xdr:from>
    <xdr:to>
      <xdr:col>36</xdr:col>
      <xdr:colOff>165100</xdr:colOff>
      <xdr:row>78</xdr:row>
      <xdr:rowOff>13715</xdr:rowOff>
    </xdr:to>
    <xdr:sp macro="" textlink="">
      <xdr:nvSpPr>
        <xdr:cNvPr id="413" name="フローチャート: 判断 412"/>
        <xdr:cNvSpPr/>
      </xdr:nvSpPr>
      <xdr:spPr>
        <a:xfrm>
          <a:off x="6921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30242</xdr:rowOff>
    </xdr:from>
    <xdr:ext cx="534377" cy="259045"/>
    <xdr:sp macro="" textlink="">
      <xdr:nvSpPr>
        <xdr:cNvPr id="414" name="テキスト ボックス 413"/>
        <xdr:cNvSpPr txBox="1"/>
      </xdr:nvSpPr>
      <xdr:spPr>
        <a:xfrm>
          <a:off x="6705111" y="13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54287</xdr:rowOff>
    </xdr:from>
    <xdr:to>
      <xdr:col>55</xdr:col>
      <xdr:colOff>50800</xdr:colOff>
      <xdr:row>78</xdr:row>
      <xdr:rowOff>155887</xdr:rowOff>
    </xdr:to>
    <xdr:sp macro="" textlink="">
      <xdr:nvSpPr>
        <xdr:cNvPr id="420" name="楕円 419"/>
        <xdr:cNvSpPr/>
      </xdr:nvSpPr>
      <xdr:spPr>
        <a:xfrm>
          <a:off x="10426700" y="134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140664</xdr:rowOff>
    </xdr:from>
    <xdr:ext cx="469744" cy="259045"/>
    <xdr:sp macro="" textlink="">
      <xdr:nvSpPr>
        <xdr:cNvPr id="421" name="商工費該当値テキスト"/>
        <xdr:cNvSpPr txBox="1"/>
      </xdr:nvSpPr>
      <xdr:spPr>
        <a:xfrm>
          <a:off x="10528300" y="1334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41636</xdr:rowOff>
    </xdr:from>
    <xdr:to>
      <xdr:col>50</xdr:col>
      <xdr:colOff>165100</xdr:colOff>
      <xdr:row>78</xdr:row>
      <xdr:rowOff>143236</xdr:rowOff>
    </xdr:to>
    <xdr:sp macro="" textlink="">
      <xdr:nvSpPr>
        <xdr:cNvPr id="422" name="楕円 421"/>
        <xdr:cNvSpPr/>
      </xdr:nvSpPr>
      <xdr:spPr>
        <a:xfrm>
          <a:off x="9588500" y="134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134363</xdr:rowOff>
    </xdr:from>
    <xdr:ext cx="469744" cy="259045"/>
    <xdr:sp macro="" textlink="">
      <xdr:nvSpPr>
        <xdr:cNvPr id="423" name="テキスト ボックス 422"/>
        <xdr:cNvSpPr txBox="1"/>
      </xdr:nvSpPr>
      <xdr:spPr>
        <a:xfrm>
          <a:off x="9404428" y="1350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48685</xdr:rowOff>
    </xdr:from>
    <xdr:to>
      <xdr:col>46</xdr:col>
      <xdr:colOff>38100</xdr:colOff>
      <xdr:row>78</xdr:row>
      <xdr:rowOff>150285</xdr:rowOff>
    </xdr:to>
    <xdr:sp macro="" textlink="">
      <xdr:nvSpPr>
        <xdr:cNvPr id="424" name="楕円 423"/>
        <xdr:cNvSpPr/>
      </xdr:nvSpPr>
      <xdr:spPr>
        <a:xfrm>
          <a:off x="8699500" y="134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141412</xdr:rowOff>
    </xdr:from>
    <xdr:ext cx="469744" cy="259045"/>
    <xdr:sp macro="" textlink="">
      <xdr:nvSpPr>
        <xdr:cNvPr id="425" name="テキスト ボックス 424"/>
        <xdr:cNvSpPr txBox="1"/>
      </xdr:nvSpPr>
      <xdr:spPr>
        <a:xfrm>
          <a:off x="8515428" y="1351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39636</xdr:rowOff>
    </xdr:from>
    <xdr:to>
      <xdr:col>41</xdr:col>
      <xdr:colOff>101600</xdr:colOff>
      <xdr:row>78</xdr:row>
      <xdr:rowOff>141236</xdr:rowOff>
    </xdr:to>
    <xdr:sp macro="" textlink="">
      <xdr:nvSpPr>
        <xdr:cNvPr id="426" name="楕円 425"/>
        <xdr:cNvSpPr/>
      </xdr:nvSpPr>
      <xdr:spPr>
        <a:xfrm>
          <a:off x="7810500" y="134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132363</xdr:rowOff>
    </xdr:from>
    <xdr:ext cx="469744" cy="259045"/>
    <xdr:sp macro="" textlink="">
      <xdr:nvSpPr>
        <xdr:cNvPr id="427" name="テキスト ボックス 426"/>
        <xdr:cNvSpPr txBox="1"/>
      </xdr:nvSpPr>
      <xdr:spPr>
        <a:xfrm>
          <a:off x="7626428" y="1350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73774</xdr:rowOff>
    </xdr:from>
    <xdr:to>
      <xdr:col>36</xdr:col>
      <xdr:colOff>165100</xdr:colOff>
      <xdr:row>79</xdr:row>
      <xdr:rowOff>3924</xdr:rowOff>
    </xdr:to>
    <xdr:sp macro="" textlink="">
      <xdr:nvSpPr>
        <xdr:cNvPr id="428" name="楕円 427"/>
        <xdr:cNvSpPr/>
      </xdr:nvSpPr>
      <xdr:spPr>
        <a:xfrm>
          <a:off x="6921500" y="1344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166501</xdr:rowOff>
    </xdr:from>
    <xdr:ext cx="469744" cy="259045"/>
    <xdr:sp macro="" textlink="">
      <xdr:nvSpPr>
        <xdr:cNvPr id="429" name="テキスト ボックス 428"/>
        <xdr:cNvSpPr txBox="1"/>
      </xdr:nvSpPr>
      <xdr:spPr>
        <a:xfrm>
          <a:off x="6737428" y="1353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116714</xdr:rowOff>
    </xdr:from>
    <xdr:to>
      <xdr:col>55</xdr:col>
      <xdr:colOff>0</xdr:colOff>
      <xdr:row>98</xdr:row>
      <xdr:rowOff>51141</xdr:rowOff>
    </xdr:to>
    <xdr:cxnSp macro="">
      <xdr:nvCxnSpPr>
        <xdr:cNvPr id="458" name="直線コネクタ 457"/>
        <xdr:cNvCxnSpPr/>
      </xdr:nvCxnSpPr>
      <xdr:spPr>
        <a:xfrm>
          <a:off x="9639300" y="16747364"/>
          <a:ext cx="838200" cy="10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116714</xdr:rowOff>
    </xdr:from>
    <xdr:to>
      <xdr:col>50</xdr:col>
      <xdr:colOff>114300</xdr:colOff>
      <xdr:row>97</xdr:row>
      <xdr:rowOff>158891</xdr:rowOff>
    </xdr:to>
    <xdr:cxnSp macro="">
      <xdr:nvCxnSpPr>
        <xdr:cNvPr id="461" name="直線コネクタ 460"/>
        <xdr:cNvCxnSpPr/>
      </xdr:nvCxnSpPr>
      <xdr:spPr>
        <a:xfrm flipV="1">
          <a:off x="8750300" y="16747364"/>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158891</xdr:rowOff>
    </xdr:from>
    <xdr:to>
      <xdr:col>45</xdr:col>
      <xdr:colOff>177800</xdr:colOff>
      <xdr:row>98</xdr:row>
      <xdr:rowOff>54284</xdr:rowOff>
    </xdr:to>
    <xdr:cxnSp macro="">
      <xdr:nvCxnSpPr>
        <xdr:cNvPr id="464" name="直線コネクタ 463"/>
        <xdr:cNvCxnSpPr/>
      </xdr:nvCxnSpPr>
      <xdr:spPr>
        <a:xfrm flipV="1">
          <a:off x="7861300" y="16789541"/>
          <a:ext cx="889000" cy="6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54284</xdr:rowOff>
    </xdr:from>
    <xdr:to>
      <xdr:col>41</xdr:col>
      <xdr:colOff>50800</xdr:colOff>
      <xdr:row>98</xdr:row>
      <xdr:rowOff>93790</xdr:rowOff>
    </xdr:to>
    <xdr:cxnSp macro="">
      <xdr:nvCxnSpPr>
        <xdr:cNvPr id="467" name="直線コネクタ 466"/>
        <xdr:cNvCxnSpPr/>
      </xdr:nvCxnSpPr>
      <xdr:spPr>
        <a:xfrm flipV="1">
          <a:off x="6972300" y="16856384"/>
          <a:ext cx="889000" cy="3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163333</xdr:rowOff>
    </xdr:from>
    <xdr:to>
      <xdr:col>36</xdr:col>
      <xdr:colOff>165100</xdr:colOff>
      <xdr:row>98</xdr:row>
      <xdr:rowOff>93483</xdr:rowOff>
    </xdr:to>
    <xdr:sp macro="" textlink="">
      <xdr:nvSpPr>
        <xdr:cNvPr id="470" name="フローチャート: 判断 469"/>
        <xdr:cNvSpPr/>
      </xdr:nvSpPr>
      <xdr:spPr>
        <a:xfrm>
          <a:off x="6921500" y="167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110010</xdr:rowOff>
    </xdr:from>
    <xdr:ext cx="534377" cy="259045"/>
    <xdr:sp macro="" textlink="">
      <xdr:nvSpPr>
        <xdr:cNvPr id="471" name="テキスト ボックス 470"/>
        <xdr:cNvSpPr txBox="1"/>
      </xdr:nvSpPr>
      <xdr:spPr>
        <a:xfrm>
          <a:off x="6705111" y="1656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341</xdr:rowOff>
    </xdr:from>
    <xdr:to>
      <xdr:col>55</xdr:col>
      <xdr:colOff>50800</xdr:colOff>
      <xdr:row>98</xdr:row>
      <xdr:rowOff>101941</xdr:rowOff>
    </xdr:to>
    <xdr:sp macro="" textlink="">
      <xdr:nvSpPr>
        <xdr:cNvPr id="477" name="楕円 476"/>
        <xdr:cNvSpPr/>
      </xdr:nvSpPr>
      <xdr:spPr>
        <a:xfrm>
          <a:off x="10426700" y="1680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149018</xdr:rowOff>
    </xdr:from>
    <xdr:ext cx="534377" cy="259045"/>
    <xdr:sp macro="" textlink="">
      <xdr:nvSpPr>
        <xdr:cNvPr id="478" name="土木費該当値テキスト"/>
        <xdr:cNvSpPr txBox="1"/>
      </xdr:nvSpPr>
      <xdr:spPr>
        <a:xfrm>
          <a:off x="10528300" y="1677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65914</xdr:rowOff>
    </xdr:from>
    <xdr:to>
      <xdr:col>50</xdr:col>
      <xdr:colOff>165100</xdr:colOff>
      <xdr:row>97</xdr:row>
      <xdr:rowOff>167514</xdr:rowOff>
    </xdr:to>
    <xdr:sp macro="" textlink="">
      <xdr:nvSpPr>
        <xdr:cNvPr id="479" name="楕円 478"/>
        <xdr:cNvSpPr/>
      </xdr:nvSpPr>
      <xdr:spPr>
        <a:xfrm>
          <a:off x="9588500" y="166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12591</xdr:rowOff>
    </xdr:from>
    <xdr:ext cx="534377" cy="259045"/>
    <xdr:sp macro="" textlink="">
      <xdr:nvSpPr>
        <xdr:cNvPr id="480" name="テキスト ボックス 479"/>
        <xdr:cNvSpPr txBox="1"/>
      </xdr:nvSpPr>
      <xdr:spPr>
        <a:xfrm>
          <a:off x="9372111" y="1647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108091</xdr:rowOff>
    </xdr:from>
    <xdr:to>
      <xdr:col>46</xdr:col>
      <xdr:colOff>38100</xdr:colOff>
      <xdr:row>98</xdr:row>
      <xdr:rowOff>38241</xdr:rowOff>
    </xdr:to>
    <xdr:sp macro="" textlink="">
      <xdr:nvSpPr>
        <xdr:cNvPr id="481" name="楕円 480"/>
        <xdr:cNvSpPr/>
      </xdr:nvSpPr>
      <xdr:spPr>
        <a:xfrm>
          <a:off x="8699500" y="167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54768</xdr:rowOff>
    </xdr:from>
    <xdr:ext cx="534377" cy="259045"/>
    <xdr:sp macro="" textlink="">
      <xdr:nvSpPr>
        <xdr:cNvPr id="482" name="テキスト ボックス 481"/>
        <xdr:cNvSpPr txBox="1"/>
      </xdr:nvSpPr>
      <xdr:spPr>
        <a:xfrm>
          <a:off x="8483111" y="1651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3484</xdr:rowOff>
    </xdr:from>
    <xdr:to>
      <xdr:col>41</xdr:col>
      <xdr:colOff>101600</xdr:colOff>
      <xdr:row>98</xdr:row>
      <xdr:rowOff>105084</xdr:rowOff>
    </xdr:to>
    <xdr:sp macro="" textlink="">
      <xdr:nvSpPr>
        <xdr:cNvPr id="483" name="楕円 482"/>
        <xdr:cNvSpPr/>
      </xdr:nvSpPr>
      <xdr:spPr>
        <a:xfrm>
          <a:off x="7810500" y="1680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96211</xdr:rowOff>
    </xdr:from>
    <xdr:ext cx="534377" cy="259045"/>
    <xdr:sp macro="" textlink="">
      <xdr:nvSpPr>
        <xdr:cNvPr id="484" name="テキスト ボックス 483"/>
        <xdr:cNvSpPr txBox="1"/>
      </xdr:nvSpPr>
      <xdr:spPr>
        <a:xfrm>
          <a:off x="7594111" y="1689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42990</xdr:rowOff>
    </xdr:from>
    <xdr:to>
      <xdr:col>36</xdr:col>
      <xdr:colOff>165100</xdr:colOff>
      <xdr:row>98</xdr:row>
      <xdr:rowOff>144590</xdr:rowOff>
    </xdr:to>
    <xdr:sp macro="" textlink="">
      <xdr:nvSpPr>
        <xdr:cNvPr id="485" name="楕円 484"/>
        <xdr:cNvSpPr/>
      </xdr:nvSpPr>
      <xdr:spPr>
        <a:xfrm>
          <a:off x="6921500" y="168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135717</xdr:rowOff>
    </xdr:from>
    <xdr:ext cx="534377" cy="259045"/>
    <xdr:sp macro="" textlink="">
      <xdr:nvSpPr>
        <xdr:cNvPr id="486" name="テキスト ボックス 485"/>
        <xdr:cNvSpPr txBox="1"/>
      </xdr:nvSpPr>
      <xdr:spPr>
        <a:xfrm>
          <a:off x="6705111" y="1693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87488</xdr:rowOff>
    </xdr:from>
    <xdr:to>
      <xdr:col>85</xdr:col>
      <xdr:colOff>127000</xdr:colOff>
      <xdr:row>38</xdr:row>
      <xdr:rowOff>101433</xdr:rowOff>
    </xdr:to>
    <xdr:cxnSp macro="">
      <xdr:nvCxnSpPr>
        <xdr:cNvPr id="514" name="直線コネクタ 513"/>
        <xdr:cNvCxnSpPr/>
      </xdr:nvCxnSpPr>
      <xdr:spPr>
        <a:xfrm>
          <a:off x="15481300" y="6602588"/>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87488</xdr:rowOff>
    </xdr:from>
    <xdr:to>
      <xdr:col>81</xdr:col>
      <xdr:colOff>50800</xdr:colOff>
      <xdr:row>38</xdr:row>
      <xdr:rowOff>125344</xdr:rowOff>
    </xdr:to>
    <xdr:cxnSp macro="">
      <xdr:nvCxnSpPr>
        <xdr:cNvPr id="517" name="直線コネクタ 516"/>
        <xdr:cNvCxnSpPr/>
      </xdr:nvCxnSpPr>
      <xdr:spPr>
        <a:xfrm flipV="1">
          <a:off x="14592300" y="6602588"/>
          <a:ext cx="8890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125344</xdr:rowOff>
    </xdr:from>
    <xdr:to>
      <xdr:col>76</xdr:col>
      <xdr:colOff>114300</xdr:colOff>
      <xdr:row>38</xdr:row>
      <xdr:rowOff>142580</xdr:rowOff>
    </xdr:to>
    <xdr:cxnSp macro="">
      <xdr:nvCxnSpPr>
        <xdr:cNvPr id="520" name="直線コネクタ 519"/>
        <xdr:cNvCxnSpPr/>
      </xdr:nvCxnSpPr>
      <xdr:spPr>
        <a:xfrm flipV="1">
          <a:off x="13703300" y="664044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142580</xdr:rowOff>
    </xdr:from>
    <xdr:to>
      <xdr:col>71</xdr:col>
      <xdr:colOff>177800</xdr:colOff>
      <xdr:row>38</xdr:row>
      <xdr:rowOff>170104</xdr:rowOff>
    </xdr:to>
    <xdr:cxnSp macro="">
      <xdr:nvCxnSpPr>
        <xdr:cNvPr id="523" name="直線コネクタ 522"/>
        <xdr:cNvCxnSpPr/>
      </xdr:nvCxnSpPr>
      <xdr:spPr>
        <a:xfrm flipV="1">
          <a:off x="12814300" y="6657680"/>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97632</xdr:rowOff>
    </xdr:from>
    <xdr:to>
      <xdr:col>67</xdr:col>
      <xdr:colOff>101600</xdr:colOff>
      <xdr:row>37</xdr:row>
      <xdr:rowOff>27782</xdr:rowOff>
    </xdr:to>
    <xdr:sp macro="" textlink="">
      <xdr:nvSpPr>
        <xdr:cNvPr id="526" name="フローチャート: 判断 525"/>
        <xdr:cNvSpPr/>
      </xdr:nvSpPr>
      <xdr:spPr>
        <a:xfrm>
          <a:off x="12763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44309</xdr:rowOff>
    </xdr:from>
    <xdr:ext cx="534377" cy="259045"/>
    <xdr:sp macro="" textlink="">
      <xdr:nvSpPr>
        <xdr:cNvPr id="527" name="テキスト ボックス 526"/>
        <xdr:cNvSpPr txBox="1"/>
      </xdr:nvSpPr>
      <xdr:spPr>
        <a:xfrm>
          <a:off x="12547111" y="60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50633</xdr:rowOff>
    </xdr:from>
    <xdr:to>
      <xdr:col>85</xdr:col>
      <xdr:colOff>177800</xdr:colOff>
      <xdr:row>38</xdr:row>
      <xdr:rowOff>152233</xdr:rowOff>
    </xdr:to>
    <xdr:sp macro="" textlink="">
      <xdr:nvSpPr>
        <xdr:cNvPr id="533" name="楕円 532"/>
        <xdr:cNvSpPr/>
      </xdr:nvSpPr>
      <xdr:spPr>
        <a:xfrm>
          <a:off x="16268700" y="65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137010</xdr:rowOff>
    </xdr:from>
    <xdr:ext cx="534377" cy="259045"/>
    <xdr:sp macro="" textlink="">
      <xdr:nvSpPr>
        <xdr:cNvPr id="534" name="消防費該当値テキスト"/>
        <xdr:cNvSpPr txBox="1"/>
      </xdr:nvSpPr>
      <xdr:spPr>
        <a:xfrm>
          <a:off x="16370300" y="648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36688</xdr:rowOff>
    </xdr:from>
    <xdr:to>
      <xdr:col>81</xdr:col>
      <xdr:colOff>101600</xdr:colOff>
      <xdr:row>38</xdr:row>
      <xdr:rowOff>138288</xdr:rowOff>
    </xdr:to>
    <xdr:sp macro="" textlink="">
      <xdr:nvSpPr>
        <xdr:cNvPr id="535" name="楕円 534"/>
        <xdr:cNvSpPr/>
      </xdr:nvSpPr>
      <xdr:spPr>
        <a:xfrm>
          <a:off x="15430500" y="655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129415</xdr:rowOff>
    </xdr:from>
    <xdr:ext cx="534377" cy="259045"/>
    <xdr:sp macro="" textlink="">
      <xdr:nvSpPr>
        <xdr:cNvPr id="536" name="テキスト ボックス 535"/>
        <xdr:cNvSpPr txBox="1"/>
      </xdr:nvSpPr>
      <xdr:spPr>
        <a:xfrm>
          <a:off x="15214111" y="664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74544</xdr:rowOff>
    </xdr:from>
    <xdr:to>
      <xdr:col>76</xdr:col>
      <xdr:colOff>165100</xdr:colOff>
      <xdr:row>39</xdr:row>
      <xdr:rowOff>4694</xdr:rowOff>
    </xdr:to>
    <xdr:sp macro="" textlink="">
      <xdr:nvSpPr>
        <xdr:cNvPr id="537" name="楕円 536"/>
        <xdr:cNvSpPr/>
      </xdr:nvSpPr>
      <xdr:spPr>
        <a:xfrm>
          <a:off x="14541500" y="65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167271</xdr:rowOff>
    </xdr:from>
    <xdr:ext cx="534377" cy="259045"/>
    <xdr:sp macro="" textlink="">
      <xdr:nvSpPr>
        <xdr:cNvPr id="538" name="テキスト ボックス 537"/>
        <xdr:cNvSpPr txBox="1"/>
      </xdr:nvSpPr>
      <xdr:spPr>
        <a:xfrm>
          <a:off x="14325111" y="668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91780</xdr:rowOff>
    </xdr:from>
    <xdr:to>
      <xdr:col>72</xdr:col>
      <xdr:colOff>38100</xdr:colOff>
      <xdr:row>39</xdr:row>
      <xdr:rowOff>21930</xdr:rowOff>
    </xdr:to>
    <xdr:sp macro="" textlink="">
      <xdr:nvSpPr>
        <xdr:cNvPr id="539" name="楕円 538"/>
        <xdr:cNvSpPr/>
      </xdr:nvSpPr>
      <xdr:spPr>
        <a:xfrm>
          <a:off x="13652500" y="66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13057</xdr:rowOff>
    </xdr:from>
    <xdr:ext cx="469744" cy="259045"/>
    <xdr:sp macro="" textlink="">
      <xdr:nvSpPr>
        <xdr:cNvPr id="540" name="テキスト ボックス 539"/>
        <xdr:cNvSpPr txBox="1"/>
      </xdr:nvSpPr>
      <xdr:spPr>
        <a:xfrm>
          <a:off x="13468428" y="669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119304</xdr:rowOff>
    </xdr:from>
    <xdr:to>
      <xdr:col>67</xdr:col>
      <xdr:colOff>101600</xdr:colOff>
      <xdr:row>39</xdr:row>
      <xdr:rowOff>49454</xdr:rowOff>
    </xdr:to>
    <xdr:sp macro="" textlink="">
      <xdr:nvSpPr>
        <xdr:cNvPr id="541" name="楕円 540"/>
        <xdr:cNvSpPr/>
      </xdr:nvSpPr>
      <xdr:spPr>
        <a:xfrm>
          <a:off x="12763500" y="66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40581</xdr:rowOff>
    </xdr:from>
    <xdr:ext cx="469744" cy="259045"/>
    <xdr:sp macro="" textlink="">
      <xdr:nvSpPr>
        <xdr:cNvPr id="542" name="テキスト ボックス 541"/>
        <xdr:cNvSpPr txBox="1"/>
      </xdr:nvSpPr>
      <xdr:spPr>
        <a:xfrm>
          <a:off x="12579428" y="672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155808</xdr:rowOff>
    </xdr:from>
    <xdr:to>
      <xdr:col>85</xdr:col>
      <xdr:colOff>127000</xdr:colOff>
      <xdr:row>58</xdr:row>
      <xdr:rowOff>95550</xdr:rowOff>
    </xdr:to>
    <xdr:cxnSp macro="">
      <xdr:nvCxnSpPr>
        <xdr:cNvPr id="570" name="直線コネクタ 569"/>
        <xdr:cNvCxnSpPr/>
      </xdr:nvCxnSpPr>
      <xdr:spPr>
        <a:xfrm>
          <a:off x="15481300" y="9928458"/>
          <a:ext cx="838200" cy="1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155808</xdr:rowOff>
    </xdr:from>
    <xdr:to>
      <xdr:col>81</xdr:col>
      <xdr:colOff>50800</xdr:colOff>
      <xdr:row>58</xdr:row>
      <xdr:rowOff>17552</xdr:rowOff>
    </xdr:to>
    <xdr:cxnSp macro="">
      <xdr:nvCxnSpPr>
        <xdr:cNvPr id="573" name="直線コネクタ 572"/>
        <xdr:cNvCxnSpPr/>
      </xdr:nvCxnSpPr>
      <xdr:spPr>
        <a:xfrm flipV="1">
          <a:off x="14592300" y="9928458"/>
          <a:ext cx="889000" cy="3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139258</xdr:rowOff>
    </xdr:from>
    <xdr:to>
      <xdr:col>76</xdr:col>
      <xdr:colOff>114300</xdr:colOff>
      <xdr:row>58</xdr:row>
      <xdr:rowOff>17552</xdr:rowOff>
    </xdr:to>
    <xdr:cxnSp macro="">
      <xdr:nvCxnSpPr>
        <xdr:cNvPr id="576" name="直線コネクタ 575"/>
        <xdr:cNvCxnSpPr/>
      </xdr:nvCxnSpPr>
      <xdr:spPr>
        <a:xfrm>
          <a:off x="13703300" y="9911908"/>
          <a:ext cx="889000" cy="4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139258</xdr:rowOff>
    </xdr:from>
    <xdr:to>
      <xdr:col>71</xdr:col>
      <xdr:colOff>177800</xdr:colOff>
      <xdr:row>57</xdr:row>
      <xdr:rowOff>152639</xdr:rowOff>
    </xdr:to>
    <xdr:cxnSp macro="">
      <xdr:nvCxnSpPr>
        <xdr:cNvPr id="579" name="直線コネクタ 578"/>
        <xdr:cNvCxnSpPr/>
      </xdr:nvCxnSpPr>
      <xdr:spPr>
        <a:xfrm flipV="1">
          <a:off x="12814300" y="9911908"/>
          <a:ext cx="889000" cy="1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131800</xdr:rowOff>
    </xdr:from>
    <xdr:to>
      <xdr:col>67</xdr:col>
      <xdr:colOff>101600</xdr:colOff>
      <xdr:row>57</xdr:row>
      <xdr:rowOff>61950</xdr:rowOff>
    </xdr:to>
    <xdr:sp macro="" textlink="">
      <xdr:nvSpPr>
        <xdr:cNvPr id="582" name="フローチャート: 判断 581"/>
        <xdr:cNvSpPr/>
      </xdr:nvSpPr>
      <xdr:spPr>
        <a:xfrm>
          <a:off x="12763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78477</xdr:rowOff>
    </xdr:from>
    <xdr:ext cx="534377" cy="259045"/>
    <xdr:sp macro="" textlink="">
      <xdr:nvSpPr>
        <xdr:cNvPr id="583" name="テキスト ボックス 582"/>
        <xdr:cNvSpPr txBox="1"/>
      </xdr:nvSpPr>
      <xdr:spPr>
        <a:xfrm>
          <a:off x="12547111" y="9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44750</xdr:rowOff>
    </xdr:from>
    <xdr:to>
      <xdr:col>85</xdr:col>
      <xdr:colOff>177800</xdr:colOff>
      <xdr:row>58</xdr:row>
      <xdr:rowOff>146350</xdr:rowOff>
    </xdr:to>
    <xdr:sp macro="" textlink="">
      <xdr:nvSpPr>
        <xdr:cNvPr id="589" name="楕円 588"/>
        <xdr:cNvSpPr/>
      </xdr:nvSpPr>
      <xdr:spPr>
        <a:xfrm>
          <a:off x="16268700" y="998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131127</xdr:rowOff>
    </xdr:from>
    <xdr:ext cx="534377" cy="259045"/>
    <xdr:sp macro="" textlink="">
      <xdr:nvSpPr>
        <xdr:cNvPr id="590" name="教育費該当値テキスト"/>
        <xdr:cNvSpPr txBox="1"/>
      </xdr:nvSpPr>
      <xdr:spPr>
        <a:xfrm>
          <a:off x="16370300" y="990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105008</xdr:rowOff>
    </xdr:from>
    <xdr:to>
      <xdr:col>81</xdr:col>
      <xdr:colOff>101600</xdr:colOff>
      <xdr:row>58</xdr:row>
      <xdr:rowOff>35158</xdr:rowOff>
    </xdr:to>
    <xdr:sp macro="" textlink="">
      <xdr:nvSpPr>
        <xdr:cNvPr id="591" name="楕円 590"/>
        <xdr:cNvSpPr/>
      </xdr:nvSpPr>
      <xdr:spPr>
        <a:xfrm>
          <a:off x="15430500" y="98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26285</xdr:rowOff>
    </xdr:from>
    <xdr:ext cx="534377" cy="259045"/>
    <xdr:sp macro="" textlink="">
      <xdr:nvSpPr>
        <xdr:cNvPr id="592" name="テキスト ボックス 591"/>
        <xdr:cNvSpPr txBox="1"/>
      </xdr:nvSpPr>
      <xdr:spPr>
        <a:xfrm>
          <a:off x="15214111" y="997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138202</xdr:rowOff>
    </xdr:from>
    <xdr:to>
      <xdr:col>76</xdr:col>
      <xdr:colOff>165100</xdr:colOff>
      <xdr:row>58</xdr:row>
      <xdr:rowOff>68352</xdr:rowOff>
    </xdr:to>
    <xdr:sp macro="" textlink="">
      <xdr:nvSpPr>
        <xdr:cNvPr id="593" name="楕円 592"/>
        <xdr:cNvSpPr/>
      </xdr:nvSpPr>
      <xdr:spPr>
        <a:xfrm>
          <a:off x="14541500" y="991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59479</xdr:rowOff>
    </xdr:from>
    <xdr:ext cx="534377" cy="259045"/>
    <xdr:sp macro="" textlink="">
      <xdr:nvSpPr>
        <xdr:cNvPr id="594" name="テキスト ボックス 593"/>
        <xdr:cNvSpPr txBox="1"/>
      </xdr:nvSpPr>
      <xdr:spPr>
        <a:xfrm>
          <a:off x="14325111" y="100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88458</xdr:rowOff>
    </xdr:from>
    <xdr:to>
      <xdr:col>72</xdr:col>
      <xdr:colOff>38100</xdr:colOff>
      <xdr:row>58</xdr:row>
      <xdr:rowOff>18608</xdr:rowOff>
    </xdr:to>
    <xdr:sp macro="" textlink="">
      <xdr:nvSpPr>
        <xdr:cNvPr id="595" name="楕円 594"/>
        <xdr:cNvSpPr/>
      </xdr:nvSpPr>
      <xdr:spPr>
        <a:xfrm>
          <a:off x="13652500" y="986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9735</xdr:rowOff>
    </xdr:from>
    <xdr:ext cx="534377" cy="259045"/>
    <xdr:sp macro="" textlink="">
      <xdr:nvSpPr>
        <xdr:cNvPr id="596" name="テキスト ボックス 595"/>
        <xdr:cNvSpPr txBox="1"/>
      </xdr:nvSpPr>
      <xdr:spPr>
        <a:xfrm>
          <a:off x="13436111" y="995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101839</xdr:rowOff>
    </xdr:from>
    <xdr:to>
      <xdr:col>67</xdr:col>
      <xdr:colOff>101600</xdr:colOff>
      <xdr:row>58</xdr:row>
      <xdr:rowOff>31989</xdr:rowOff>
    </xdr:to>
    <xdr:sp macro="" textlink="">
      <xdr:nvSpPr>
        <xdr:cNvPr id="597" name="楕円 596"/>
        <xdr:cNvSpPr/>
      </xdr:nvSpPr>
      <xdr:spPr>
        <a:xfrm>
          <a:off x="12763500" y="98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23116</xdr:rowOff>
    </xdr:from>
    <xdr:ext cx="534377" cy="259045"/>
    <xdr:sp macro="" textlink="">
      <xdr:nvSpPr>
        <xdr:cNvPr id="598" name="テキスト ボックス 597"/>
        <xdr:cNvSpPr txBox="1"/>
      </xdr:nvSpPr>
      <xdr:spPr>
        <a:xfrm>
          <a:off x="12547111" y="99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44425</xdr:rowOff>
    </xdr:from>
    <xdr:to>
      <xdr:col>76</xdr:col>
      <xdr:colOff>114300</xdr:colOff>
      <xdr:row>79</xdr:row>
      <xdr:rowOff>44450</xdr:rowOff>
    </xdr:to>
    <xdr:cxnSp macro="">
      <xdr:nvCxnSpPr>
        <xdr:cNvPr id="633" name="直線コネクタ 632"/>
        <xdr:cNvCxnSpPr/>
      </xdr:nvCxnSpPr>
      <xdr:spPr>
        <a:xfrm>
          <a:off x="13703300" y="13588975"/>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44425</xdr:rowOff>
    </xdr:from>
    <xdr:to>
      <xdr:col>71</xdr:col>
      <xdr:colOff>177800</xdr:colOff>
      <xdr:row>79</xdr:row>
      <xdr:rowOff>44425</xdr:rowOff>
    </xdr:to>
    <xdr:cxnSp macro="">
      <xdr:nvCxnSpPr>
        <xdr:cNvPr id="636" name="直線コネクタ 635"/>
        <xdr:cNvCxnSpPr/>
      </xdr:nvCxnSpPr>
      <xdr:spPr>
        <a:xfrm>
          <a:off x="12814300" y="13588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162446</xdr:rowOff>
    </xdr:from>
    <xdr:to>
      <xdr:col>67</xdr:col>
      <xdr:colOff>101600</xdr:colOff>
      <xdr:row>79</xdr:row>
      <xdr:rowOff>92596</xdr:rowOff>
    </xdr:to>
    <xdr:sp macro="" textlink="">
      <xdr:nvSpPr>
        <xdr:cNvPr id="639" name="フローチャート: 判断 638"/>
        <xdr:cNvSpPr/>
      </xdr:nvSpPr>
      <xdr:spPr>
        <a:xfrm>
          <a:off x="12763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109123</xdr:rowOff>
    </xdr:from>
    <xdr:ext cx="378565" cy="259045"/>
    <xdr:sp macro="" textlink="">
      <xdr:nvSpPr>
        <xdr:cNvPr id="640" name="テキスト ボックス 639"/>
        <xdr:cNvSpPr txBox="1"/>
      </xdr:nvSpPr>
      <xdr:spPr>
        <a:xfrm>
          <a:off x="12625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165075</xdr:rowOff>
    </xdr:from>
    <xdr:to>
      <xdr:col>72</xdr:col>
      <xdr:colOff>38100</xdr:colOff>
      <xdr:row>79</xdr:row>
      <xdr:rowOff>95225</xdr:rowOff>
    </xdr:to>
    <xdr:sp macro="" textlink="">
      <xdr:nvSpPr>
        <xdr:cNvPr id="652" name="楕円 651"/>
        <xdr:cNvSpPr/>
      </xdr:nvSpPr>
      <xdr:spPr>
        <a:xfrm>
          <a:off x="13652500" y="135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86352</xdr:rowOff>
    </xdr:from>
    <xdr:ext cx="249299" cy="259045"/>
    <xdr:sp macro="" textlink="">
      <xdr:nvSpPr>
        <xdr:cNvPr id="653" name="テキスト ボックス 652"/>
        <xdr:cNvSpPr txBox="1"/>
      </xdr:nvSpPr>
      <xdr:spPr>
        <a:xfrm>
          <a:off x="13578650" y="13630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165075</xdr:rowOff>
    </xdr:from>
    <xdr:to>
      <xdr:col>67</xdr:col>
      <xdr:colOff>101600</xdr:colOff>
      <xdr:row>79</xdr:row>
      <xdr:rowOff>95225</xdr:rowOff>
    </xdr:to>
    <xdr:sp macro="" textlink="">
      <xdr:nvSpPr>
        <xdr:cNvPr id="654" name="楕円 653"/>
        <xdr:cNvSpPr/>
      </xdr:nvSpPr>
      <xdr:spPr>
        <a:xfrm>
          <a:off x="12763500" y="135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86352</xdr:rowOff>
    </xdr:from>
    <xdr:ext cx="249299" cy="259045"/>
    <xdr:sp macro="" textlink="">
      <xdr:nvSpPr>
        <xdr:cNvPr id="655" name="テキスト ボックス 654"/>
        <xdr:cNvSpPr txBox="1"/>
      </xdr:nvSpPr>
      <xdr:spPr>
        <a:xfrm>
          <a:off x="12689650" y="13630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75676</xdr:rowOff>
    </xdr:from>
    <xdr:to>
      <xdr:col>85</xdr:col>
      <xdr:colOff>127000</xdr:colOff>
      <xdr:row>97</xdr:row>
      <xdr:rowOff>97099</xdr:rowOff>
    </xdr:to>
    <xdr:cxnSp macro="">
      <xdr:nvCxnSpPr>
        <xdr:cNvPr id="686" name="直線コネクタ 685"/>
        <xdr:cNvCxnSpPr/>
      </xdr:nvCxnSpPr>
      <xdr:spPr>
        <a:xfrm flipV="1">
          <a:off x="15481300" y="16706326"/>
          <a:ext cx="8382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97099</xdr:rowOff>
    </xdr:from>
    <xdr:to>
      <xdr:col>81</xdr:col>
      <xdr:colOff>50800</xdr:colOff>
      <xdr:row>97</xdr:row>
      <xdr:rowOff>116742</xdr:rowOff>
    </xdr:to>
    <xdr:cxnSp macro="">
      <xdr:nvCxnSpPr>
        <xdr:cNvPr id="689" name="直線コネクタ 688"/>
        <xdr:cNvCxnSpPr/>
      </xdr:nvCxnSpPr>
      <xdr:spPr>
        <a:xfrm flipV="1">
          <a:off x="14592300" y="16727749"/>
          <a:ext cx="889000" cy="1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116742</xdr:rowOff>
    </xdr:from>
    <xdr:to>
      <xdr:col>76</xdr:col>
      <xdr:colOff>114300</xdr:colOff>
      <xdr:row>97</xdr:row>
      <xdr:rowOff>121265</xdr:rowOff>
    </xdr:to>
    <xdr:cxnSp macro="">
      <xdr:nvCxnSpPr>
        <xdr:cNvPr id="692" name="直線コネクタ 691"/>
        <xdr:cNvCxnSpPr/>
      </xdr:nvCxnSpPr>
      <xdr:spPr>
        <a:xfrm flipV="1">
          <a:off x="13703300" y="16747392"/>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107468</xdr:rowOff>
    </xdr:from>
    <xdr:to>
      <xdr:col>71</xdr:col>
      <xdr:colOff>177800</xdr:colOff>
      <xdr:row>97</xdr:row>
      <xdr:rowOff>121265</xdr:rowOff>
    </xdr:to>
    <xdr:cxnSp macro="">
      <xdr:nvCxnSpPr>
        <xdr:cNvPr id="695" name="直線コネクタ 694"/>
        <xdr:cNvCxnSpPr/>
      </xdr:nvCxnSpPr>
      <xdr:spPr>
        <a:xfrm>
          <a:off x="12814300" y="16738118"/>
          <a:ext cx="8890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32910</xdr:rowOff>
    </xdr:from>
    <xdr:to>
      <xdr:col>67</xdr:col>
      <xdr:colOff>101600</xdr:colOff>
      <xdr:row>95</xdr:row>
      <xdr:rowOff>134510</xdr:rowOff>
    </xdr:to>
    <xdr:sp macro="" textlink="">
      <xdr:nvSpPr>
        <xdr:cNvPr id="698" name="フローチャート: 判断 697"/>
        <xdr:cNvSpPr/>
      </xdr:nvSpPr>
      <xdr:spPr>
        <a:xfrm>
          <a:off x="12763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151037</xdr:rowOff>
    </xdr:from>
    <xdr:ext cx="534377" cy="259045"/>
    <xdr:sp macro="" textlink="">
      <xdr:nvSpPr>
        <xdr:cNvPr id="699" name="テキスト ボックス 698"/>
        <xdr:cNvSpPr txBox="1"/>
      </xdr:nvSpPr>
      <xdr:spPr>
        <a:xfrm>
          <a:off x="12547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24876</xdr:rowOff>
    </xdr:from>
    <xdr:to>
      <xdr:col>85</xdr:col>
      <xdr:colOff>177800</xdr:colOff>
      <xdr:row>97</xdr:row>
      <xdr:rowOff>126476</xdr:rowOff>
    </xdr:to>
    <xdr:sp macro="" textlink="">
      <xdr:nvSpPr>
        <xdr:cNvPr id="705" name="楕円 704"/>
        <xdr:cNvSpPr/>
      </xdr:nvSpPr>
      <xdr:spPr>
        <a:xfrm>
          <a:off x="16268700" y="166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3303</xdr:rowOff>
    </xdr:from>
    <xdr:ext cx="534377" cy="259045"/>
    <xdr:sp macro="" textlink="">
      <xdr:nvSpPr>
        <xdr:cNvPr id="706" name="公債費該当値テキスト"/>
        <xdr:cNvSpPr txBox="1"/>
      </xdr:nvSpPr>
      <xdr:spPr>
        <a:xfrm>
          <a:off x="16370300" y="1663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46299</xdr:rowOff>
    </xdr:from>
    <xdr:to>
      <xdr:col>81</xdr:col>
      <xdr:colOff>101600</xdr:colOff>
      <xdr:row>97</xdr:row>
      <xdr:rowOff>147899</xdr:rowOff>
    </xdr:to>
    <xdr:sp macro="" textlink="">
      <xdr:nvSpPr>
        <xdr:cNvPr id="707" name="楕円 706"/>
        <xdr:cNvSpPr/>
      </xdr:nvSpPr>
      <xdr:spPr>
        <a:xfrm>
          <a:off x="15430500" y="166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139026</xdr:rowOff>
    </xdr:from>
    <xdr:ext cx="534377" cy="259045"/>
    <xdr:sp macro="" textlink="">
      <xdr:nvSpPr>
        <xdr:cNvPr id="708" name="テキスト ボックス 707"/>
        <xdr:cNvSpPr txBox="1"/>
      </xdr:nvSpPr>
      <xdr:spPr>
        <a:xfrm>
          <a:off x="15214111" y="1676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65942</xdr:rowOff>
    </xdr:from>
    <xdr:to>
      <xdr:col>76</xdr:col>
      <xdr:colOff>165100</xdr:colOff>
      <xdr:row>97</xdr:row>
      <xdr:rowOff>167542</xdr:rowOff>
    </xdr:to>
    <xdr:sp macro="" textlink="">
      <xdr:nvSpPr>
        <xdr:cNvPr id="709" name="楕円 708"/>
        <xdr:cNvSpPr/>
      </xdr:nvSpPr>
      <xdr:spPr>
        <a:xfrm>
          <a:off x="14541500" y="1669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158669</xdr:rowOff>
    </xdr:from>
    <xdr:ext cx="534377" cy="259045"/>
    <xdr:sp macro="" textlink="">
      <xdr:nvSpPr>
        <xdr:cNvPr id="710" name="テキスト ボックス 709"/>
        <xdr:cNvSpPr txBox="1"/>
      </xdr:nvSpPr>
      <xdr:spPr>
        <a:xfrm>
          <a:off x="14325111" y="1678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70465</xdr:rowOff>
    </xdr:from>
    <xdr:to>
      <xdr:col>72</xdr:col>
      <xdr:colOff>38100</xdr:colOff>
      <xdr:row>98</xdr:row>
      <xdr:rowOff>615</xdr:rowOff>
    </xdr:to>
    <xdr:sp macro="" textlink="">
      <xdr:nvSpPr>
        <xdr:cNvPr id="711" name="楕円 710"/>
        <xdr:cNvSpPr/>
      </xdr:nvSpPr>
      <xdr:spPr>
        <a:xfrm>
          <a:off x="13652500" y="167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163192</xdr:rowOff>
    </xdr:from>
    <xdr:ext cx="534377" cy="259045"/>
    <xdr:sp macro="" textlink="">
      <xdr:nvSpPr>
        <xdr:cNvPr id="712" name="テキスト ボックス 711"/>
        <xdr:cNvSpPr txBox="1"/>
      </xdr:nvSpPr>
      <xdr:spPr>
        <a:xfrm>
          <a:off x="13436111" y="1679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56668</xdr:rowOff>
    </xdr:from>
    <xdr:to>
      <xdr:col>67</xdr:col>
      <xdr:colOff>101600</xdr:colOff>
      <xdr:row>97</xdr:row>
      <xdr:rowOff>158268</xdr:rowOff>
    </xdr:to>
    <xdr:sp macro="" textlink="">
      <xdr:nvSpPr>
        <xdr:cNvPr id="713" name="楕円 712"/>
        <xdr:cNvSpPr/>
      </xdr:nvSpPr>
      <xdr:spPr>
        <a:xfrm>
          <a:off x="12763500" y="166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149395</xdr:rowOff>
    </xdr:from>
    <xdr:ext cx="534377" cy="259045"/>
    <xdr:sp macro="" textlink="">
      <xdr:nvSpPr>
        <xdr:cNvPr id="714" name="テキスト ボックス 713"/>
        <xdr:cNvSpPr txBox="1"/>
      </xdr:nvSpPr>
      <xdr:spPr>
        <a:xfrm>
          <a:off x="12547111" y="167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79756</xdr:rowOff>
    </xdr:from>
    <xdr:to>
      <xdr:col>98</xdr:col>
      <xdr:colOff>38100</xdr:colOff>
      <xdr:row>38</xdr:row>
      <xdr:rowOff>9906</xdr:rowOff>
    </xdr:to>
    <xdr:sp macro="" textlink="">
      <xdr:nvSpPr>
        <xdr:cNvPr id="753" name="フローチャート: 判断 752"/>
        <xdr:cNvSpPr/>
      </xdr:nvSpPr>
      <xdr:spPr>
        <a:xfrm>
          <a:off x="186055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26433</xdr:rowOff>
    </xdr:from>
    <xdr:ext cx="378565" cy="259045"/>
    <xdr:sp macro="" textlink="">
      <xdr:nvSpPr>
        <xdr:cNvPr id="754" name="テキスト ボックス 753"/>
        <xdr:cNvSpPr txBox="1"/>
      </xdr:nvSpPr>
      <xdr:spPr>
        <a:xfrm>
          <a:off x="18467017" y="61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主に総務費や公債費が増加し、土木費や教育費は減少しました。</a:t>
          </a:r>
        </a:p>
        <a:p>
          <a:r>
            <a:rPr kumimoji="1" lang="ja-JP" altLang="en-US" sz="1300">
              <a:latin typeface="ＭＳ Ｐゴシック" panose="020B0600070205080204" pitchFamily="50" charset="-128"/>
              <a:ea typeface="ＭＳ Ｐゴシック" panose="020B0600070205080204" pitchFamily="50" charset="-128"/>
            </a:rPr>
            <a:t>総務費は地区センター化による当該センター関係費の組み替え（教育費→総務費）による皆増、総合会館改修経費の増等により増加しました。</a:t>
          </a:r>
        </a:p>
        <a:p>
          <a:r>
            <a:rPr kumimoji="1" lang="ja-JP" altLang="en-US" sz="1300">
              <a:latin typeface="ＭＳ Ｐゴシック" panose="020B0600070205080204" pitchFamily="50" charset="-128"/>
              <a:ea typeface="ＭＳ Ｐゴシック" panose="020B0600070205080204" pitchFamily="50" charset="-128"/>
            </a:rPr>
            <a:t>土木費は駅前子育て等空間創出事業費の皆減、可児駅自由通路整備事業負担金の皆減、可児駅前線街路事業費の減等により減少しました。</a:t>
          </a:r>
        </a:p>
        <a:p>
          <a:r>
            <a:rPr kumimoji="1" lang="ja-JP" altLang="en-US" sz="1300">
              <a:latin typeface="ＭＳ Ｐゴシック" panose="020B0600070205080204" pitchFamily="50" charset="-128"/>
              <a:ea typeface="ＭＳ Ｐゴシック" panose="020B0600070205080204" pitchFamily="50" charset="-128"/>
            </a:rPr>
            <a:t>教育費は市内各公民館の地区センター化による公民館関係経費の組み替え（教育費→総務費）による皆減や小学校大規模改造事業費の減等により減少しました。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実質収支額については、継続的に黒字を確保しています。</a:t>
          </a:r>
        </a:p>
        <a:p>
          <a:r>
            <a:rPr kumimoji="1" lang="ja-JP" altLang="en-US" sz="1400">
              <a:latin typeface="ＭＳ ゴシック" pitchFamily="49" charset="-128"/>
              <a:ea typeface="ＭＳ ゴシック" pitchFamily="49" charset="-128"/>
            </a:rPr>
            <a:t>実質単年度収支については、</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に単年度収支がプラスに転じましたが、財政調整基金の取り崩し額が増加したこと等により、引き続き赤字となりました。なお、将来の公共施設の更新に備えて公共施設整備基金（特定目的基金）への積立てを優先しており、実質的な黒字要素が縮減するため、実質単年度収支は減少傾向となっ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のいずれも黒字を維持しており、健全な財政状況を維持しています。介護保険特別会計などの特別会計は一般会計からの繰入金で黒字を維持しており、今後も黒字を維持するよう、収入の確保及び歳出の縮減に努めます。</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公共下水道事業特別会計及び特定環境保全公共下水道事業特別会計は、平成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年度から下水道事業会計に移行しました。なお、その他会計（黒字）の平成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年度までの数値には、公共下水道事業特別会計及び特定環境保全公共下水道事業特別会計の数値が、平成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年度の数値には、下水道事業会計の数値が含まれています。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33084573</v>
      </c>
      <c r="BO4" s="430"/>
      <c r="BP4" s="430"/>
      <c r="BQ4" s="430"/>
      <c r="BR4" s="430"/>
      <c r="BS4" s="430"/>
      <c r="BT4" s="430"/>
      <c r="BU4" s="431"/>
      <c r="BV4" s="429">
        <v>34043678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6.5</v>
      </c>
      <c r="CU4" s="436"/>
      <c r="CV4" s="436"/>
      <c r="CW4" s="436"/>
      <c r="CX4" s="436"/>
      <c r="CY4" s="436"/>
      <c r="CZ4" s="436"/>
      <c r="DA4" s="437"/>
      <c r="DB4" s="435">
        <v>5</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29818613</v>
      </c>
      <c r="BO5" s="467"/>
      <c r="BP5" s="467"/>
      <c r="BQ5" s="467"/>
      <c r="BR5" s="467"/>
      <c r="BS5" s="467"/>
      <c r="BT5" s="467"/>
      <c r="BU5" s="468"/>
      <c r="BV5" s="466">
        <v>32793087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93.6</v>
      </c>
      <c r="CU5" s="464"/>
      <c r="CV5" s="464"/>
      <c r="CW5" s="464"/>
      <c r="CX5" s="464"/>
      <c r="CY5" s="464"/>
      <c r="CZ5" s="464"/>
      <c r="DA5" s="465"/>
      <c r="DB5" s="463">
        <v>94.3</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3265960</v>
      </c>
      <c r="BO6" s="467"/>
      <c r="BP6" s="467"/>
      <c r="BQ6" s="467"/>
      <c r="BR6" s="467"/>
      <c r="BS6" s="467"/>
      <c r="BT6" s="467"/>
      <c r="BU6" s="468"/>
      <c r="BV6" s="466">
        <v>1250591</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100.6</v>
      </c>
      <c r="CU6" s="504"/>
      <c r="CV6" s="504"/>
      <c r="CW6" s="504"/>
      <c r="CX6" s="504"/>
      <c r="CY6" s="504"/>
      <c r="CZ6" s="504"/>
      <c r="DA6" s="505"/>
      <c r="DB6" s="503">
        <v>100.1</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2028207</v>
      </c>
      <c r="BO7" s="467"/>
      <c r="BP7" s="467"/>
      <c r="BQ7" s="467"/>
      <c r="BR7" s="467"/>
      <c r="BS7" s="467"/>
      <c r="BT7" s="467"/>
      <c r="BU7" s="468"/>
      <c r="BV7" s="466">
        <v>297001</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19025336</v>
      </c>
      <c r="CU7" s="467"/>
      <c r="CV7" s="467"/>
      <c r="CW7" s="467"/>
      <c r="CX7" s="467"/>
      <c r="CY7" s="467"/>
      <c r="CZ7" s="467"/>
      <c r="DA7" s="468"/>
      <c r="DB7" s="466">
        <v>19063005</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1237753</v>
      </c>
      <c r="BO8" s="467"/>
      <c r="BP8" s="467"/>
      <c r="BQ8" s="467"/>
      <c r="BR8" s="467"/>
      <c r="BS8" s="467"/>
      <c r="BT8" s="467"/>
      <c r="BU8" s="468"/>
      <c r="BV8" s="466">
        <v>953590</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0.87</v>
      </c>
      <c r="CU8" s="507"/>
      <c r="CV8" s="507"/>
      <c r="CW8" s="507"/>
      <c r="CX8" s="507"/>
      <c r="CY8" s="507"/>
      <c r="CZ8" s="507"/>
      <c r="DA8" s="508"/>
      <c r="DB8" s="506">
        <v>0.87</v>
      </c>
      <c r="DC8" s="507"/>
      <c r="DD8" s="507"/>
      <c r="DE8" s="507"/>
      <c r="DF8" s="507"/>
      <c r="DG8" s="507"/>
      <c r="DH8" s="507"/>
      <c r="DI8" s="508"/>
      <c r="DJ8" s="185"/>
      <c r="DK8" s="185"/>
      <c r="DL8" s="185"/>
      <c r="DM8" s="185"/>
      <c r="DN8" s="185"/>
      <c r="DO8" s="185"/>
    </row>
    <row r="9" spans="1:119" ht="18.75" customHeight="1" thickBot="1">
      <c r="A9" s="186"/>
      <c r="B9" s="460" t="s">
        <v>113</v>
      </c>
      <c r="C9" s="461"/>
      <c r="D9" s="461"/>
      <c r="E9" s="461"/>
      <c r="F9" s="461"/>
      <c r="G9" s="461"/>
      <c r="H9" s="461"/>
      <c r="I9" s="461"/>
      <c r="J9" s="461"/>
      <c r="K9" s="509"/>
      <c r="L9" s="510" t="s">
        <v>114</v>
      </c>
      <c r="M9" s="511"/>
      <c r="N9" s="511"/>
      <c r="O9" s="511"/>
      <c r="P9" s="511"/>
      <c r="Q9" s="512"/>
      <c r="R9" s="513">
        <v>98695</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284163</v>
      </c>
      <c r="BO9" s="467"/>
      <c r="BP9" s="467"/>
      <c r="BQ9" s="467"/>
      <c r="BR9" s="467"/>
      <c r="BS9" s="467"/>
      <c r="BT9" s="467"/>
      <c r="BU9" s="468"/>
      <c r="BV9" s="466">
        <v>-175313</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9.5</v>
      </c>
      <c r="CU9" s="464"/>
      <c r="CV9" s="464"/>
      <c r="CW9" s="464"/>
      <c r="CX9" s="464"/>
      <c r="CY9" s="464"/>
      <c r="CZ9" s="464"/>
      <c r="DA9" s="465"/>
      <c r="DB9" s="463">
        <v>9.5</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120</v>
      </c>
      <c r="M10" s="496"/>
      <c r="N10" s="496"/>
      <c r="O10" s="496"/>
      <c r="P10" s="496"/>
      <c r="Q10" s="497"/>
      <c r="R10" s="517">
        <v>97436</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122</v>
      </c>
      <c r="AV10" s="499"/>
      <c r="AW10" s="499"/>
      <c r="AX10" s="499"/>
      <c r="AY10" s="500" t="s">
        <v>123</v>
      </c>
      <c r="AZ10" s="501"/>
      <c r="BA10" s="501"/>
      <c r="BB10" s="501"/>
      <c r="BC10" s="501"/>
      <c r="BD10" s="501"/>
      <c r="BE10" s="501"/>
      <c r="BF10" s="501"/>
      <c r="BG10" s="501"/>
      <c r="BH10" s="501"/>
      <c r="BI10" s="501"/>
      <c r="BJ10" s="501"/>
      <c r="BK10" s="501"/>
      <c r="BL10" s="501"/>
      <c r="BM10" s="502"/>
      <c r="BN10" s="466">
        <v>33711</v>
      </c>
      <c r="BO10" s="467"/>
      <c r="BP10" s="467"/>
      <c r="BQ10" s="467"/>
      <c r="BR10" s="467"/>
      <c r="BS10" s="467"/>
      <c r="BT10" s="467"/>
      <c r="BU10" s="468"/>
      <c r="BV10" s="466">
        <v>22824</v>
      </c>
      <c r="BW10" s="467"/>
      <c r="BX10" s="467"/>
      <c r="BY10" s="467"/>
      <c r="BZ10" s="467"/>
      <c r="CA10" s="467"/>
      <c r="CB10" s="467"/>
      <c r="CC10" s="468"/>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125</v>
      </c>
      <c r="M11" s="521"/>
      <c r="N11" s="521"/>
      <c r="O11" s="521"/>
      <c r="P11" s="521"/>
      <c r="Q11" s="522"/>
      <c r="R11" s="523" t="s">
        <v>126</v>
      </c>
      <c r="S11" s="524"/>
      <c r="T11" s="524"/>
      <c r="U11" s="524"/>
      <c r="V11" s="525"/>
      <c r="W11" s="454"/>
      <c r="X11" s="455"/>
      <c r="Y11" s="455"/>
      <c r="Z11" s="455"/>
      <c r="AA11" s="455"/>
      <c r="AB11" s="455"/>
      <c r="AC11" s="455"/>
      <c r="AD11" s="455"/>
      <c r="AE11" s="455"/>
      <c r="AF11" s="455"/>
      <c r="AG11" s="455"/>
      <c r="AH11" s="455"/>
      <c r="AI11" s="455"/>
      <c r="AJ11" s="455"/>
      <c r="AK11" s="455"/>
      <c r="AL11" s="458"/>
      <c r="AM11" s="495" t="s">
        <v>127</v>
      </c>
      <c r="AN11" s="496"/>
      <c r="AO11" s="496"/>
      <c r="AP11" s="496"/>
      <c r="AQ11" s="496"/>
      <c r="AR11" s="496"/>
      <c r="AS11" s="496"/>
      <c r="AT11" s="497"/>
      <c r="AU11" s="498" t="s">
        <v>128</v>
      </c>
      <c r="AV11" s="499"/>
      <c r="AW11" s="499"/>
      <c r="AX11" s="499"/>
      <c r="AY11" s="500" t="s">
        <v>129</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130</v>
      </c>
      <c r="CE11" s="470"/>
      <c r="CF11" s="470"/>
      <c r="CG11" s="470"/>
      <c r="CH11" s="470"/>
      <c r="CI11" s="470"/>
      <c r="CJ11" s="470"/>
      <c r="CK11" s="470"/>
      <c r="CL11" s="470"/>
      <c r="CM11" s="470"/>
      <c r="CN11" s="470"/>
      <c r="CO11" s="470"/>
      <c r="CP11" s="470"/>
      <c r="CQ11" s="470"/>
      <c r="CR11" s="470"/>
      <c r="CS11" s="471"/>
      <c r="CT11" s="506" t="s">
        <v>131</v>
      </c>
      <c r="CU11" s="507"/>
      <c r="CV11" s="507"/>
      <c r="CW11" s="507"/>
      <c r="CX11" s="507"/>
      <c r="CY11" s="507"/>
      <c r="CZ11" s="507"/>
      <c r="DA11" s="508"/>
      <c r="DB11" s="506" t="s">
        <v>132</v>
      </c>
      <c r="DC11" s="507"/>
      <c r="DD11" s="507"/>
      <c r="DE11" s="507"/>
      <c r="DF11" s="507"/>
      <c r="DG11" s="507"/>
      <c r="DH11" s="507"/>
      <c r="DI11" s="508"/>
      <c r="DJ11" s="185"/>
      <c r="DK11" s="185"/>
      <c r="DL11" s="185"/>
      <c r="DM11" s="185"/>
      <c r="DN11" s="185"/>
      <c r="DO11" s="185"/>
    </row>
    <row r="12" spans="1:119" ht="18.75" customHeight="1">
      <c r="A12" s="186"/>
      <c r="B12" s="526" t="s">
        <v>133</v>
      </c>
      <c r="C12" s="527"/>
      <c r="D12" s="527"/>
      <c r="E12" s="527"/>
      <c r="F12" s="527"/>
      <c r="G12" s="527"/>
      <c r="H12" s="527"/>
      <c r="I12" s="527"/>
      <c r="J12" s="527"/>
      <c r="K12" s="528"/>
      <c r="L12" s="535" t="s">
        <v>134</v>
      </c>
      <c r="M12" s="536"/>
      <c r="N12" s="536"/>
      <c r="O12" s="536"/>
      <c r="P12" s="536"/>
      <c r="Q12" s="537"/>
      <c r="R12" s="538">
        <v>102175</v>
      </c>
      <c r="S12" s="539"/>
      <c r="T12" s="539"/>
      <c r="U12" s="539"/>
      <c r="V12" s="540"/>
      <c r="W12" s="541" t="s">
        <v>1</v>
      </c>
      <c r="X12" s="499"/>
      <c r="Y12" s="499"/>
      <c r="Z12" s="499"/>
      <c r="AA12" s="499"/>
      <c r="AB12" s="542"/>
      <c r="AC12" s="498" t="s">
        <v>135</v>
      </c>
      <c r="AD12" s="499"/>
      <c r="AE12" s="499"/>
      <c r="AF12" s="499"/>
      <c r="AG12" s="542"/>
      <c r="AH12" s="498" t="s">
        <v>136</v>
      </c>
      <c r="AI12" s="499"/>
      <c r="AJ12" s="499"/>
      <c r="AK12" s="499"/>
      <c r="AL12" s="543"/>
      <c r="AM12" s="495" t="s">
        <v>137</v>
      </c>
      <c r="AN12" s="496"/>
      <c r="AO12" s="496"/>
      <c r="AP12" s="496"/>
      <c r="AQ12" s="496"/>
      <c r="AR12" s="496"/>
      <c r="AS12" s="496"/>
      <c r="AT12" s="497"/>
      <c r="AU12" s="498" t="s">
        <v>138</v>
      </c>
      <c r="AV12" s="499"/>
      <c r="AW12" s="499"/>
      <c r="AX12" s="499"/>
      <c r="AY12" s="500" t="s">
        <v>139</v>
      </c>
      <c r="AZ12" s="501"/>
      <c r="BA12" s="501"/>
      <c r="BB12" s="501"/>
      <c r="BC12" s="501"/>
      <c r="BD12" s="501"/>
      <c r="BE12" s="501"/>
      <c r="BF12" s="501"/>
      <c r="BG12" s="501"/>
      <c r="BH12" s="501"/>
      <c r="BI12" s="501"/>
      <c r="BJ12" s="501"/>
      <c r="BK12" s="501"/>
      <c r="BL12" s="501"/>
      <c r="BM12" s="502"/>
      <c r="BN12" s="466">
        <v>900000</v>
      </c>
      <c r="BO12" s="467"/>
      <c r="BP12" s="467"/>
      <c r="BQ12" s="467"/>
      <c r="BR12" s="467"/>
      <c r="BS12" s="467"/>
      <c r="BT12" s="467"/>
      <c r="BU12" s="468"/>
      <c r="BV12" s="466">
        <v>171154</v>
      </c>
      <c r="BW12" s="467"/>
      <c r="BX12" s="467"/>
      <c r="BY12" s="467"/>
      <c r="BZ12" s="467"/>
      <c r="CA12" s="467"/>
      <c r="CB12" s="467"/>
      <c r="CC12" s="468"/>
      <c r="CD12" s="469" t="s">
        <v>140</v>
      </c>
      <c r="CE12" s="470"/>
      <c r="CF12" s="470"/>
      <c r="CG12" s="470"/>
      <c r="CH12" s="470"/>
      <c r="CI12" s="470"/>
      <c r="CJ12" s="470"/>
      <c r="CK12" s="470"/>
      <c r="CL12" s="470"/>
      <c r="CM12" s="470"/>
      <c r="CN12" s="470"/>
      <c r="CO12" s="470"/>
      <c r="CP12" s="470"/>
      <c r="CQ12" s="470"/>
      <c r="CR12" s="470"/>
      <c r="CS12" s="471"/>
      <c r="CT12" s="506" t="s">
        <v>131</v>
      </c>
      <c r="CU12" s="507"/>
      <c r="CV12" s="507"/>
      <c r="CW12" s="507"/>
      <c r="CX12" s="507"/>
      <c r="CY12" s="507"/>
      <c r="CZ12" s="507"/>
      <c r="DA12" s="508"/>
      <c r="DB12" s="506" t="s">
        <v>131</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141</v>
      </c>
      <c r="N13" s="555"/>
      <c r="O13" s="555"/>
      <c r="P13" s="555"/>
      <c r="Q13" s="556"/>
      <c r="R13" s="547">
        <v>94815</v>
      </c>
      <c r="S13" s="548"/>
      <c r="T13" s="548"/>
      <c r="U13" s="548"/>
      <c r="V13" s="549"/>
      <c r="W13" s="482" t="s">
        <v>142</v>
      </c>
      <c r="X13" s="483"/>
      <c r="Y13" s="483"/>
      <c r="Z13" s="483"/>
      <c r="AA13" s="483"/>
      <c r="AB13" s="473"/>
      <c r="AC13" s="517">
        <v>674</v>
      </c>
      <c r="AD13" s="518"/>
      <c r="AE13" s="518"/>
      <c r="AF13" s="518"/>
      <c r="AG13" s="557"/>
      <c r="AH13" s="517">
        <v>657</v>
      </c>
      <c r="AI13" s="518"/>
      <c r="AJ13" s="518"/>
      <c r="AK13" s="518"/>
      <c r="AL13" s="519"/>
      <c r="AM13" s="495" t="s">
        <v>143</v>
      </c>
      <c r="AN13" s="496"/>
      <c r="AO13" s="496"/>
      <c r="AP13" s="496"/>
      <c r="AQ13" s="496"/>
      <c r="AR13" s="496"/>
      <c r="AS13" s="496"/>
      <c r="AT13" s="497"/>
      <c r="AU13" s="498" t="s">
        <v>144</v>
      </c>
      <c r="AV13" s="499"/>
      <c r="AW13" s="499"/>
      <c r="AX13" s="499"/>
      <c r="AY13" s="500" t="s">
        <v>145</v>
      </c>
      <c r="AZ13" s="501"/>
      <c r="BA13" s="501"/>
      <c r="BB13" s="501"/>
      <c r="BC13" s="501"/>
      <c r="BD13" s="501"/>
      <c r="BE13" s="501"/>
      <c r="BF13" s="501"/>
      <c r="BG13" s="501"/>
      <c r="BH13" s="501"/>
      <c r="BI13" s="501"/>
      <c r="BJ13" s="501"/>
      <c r="BK13" s="501"/>
      <c r="BL13" s="501"/>
      <c r="BM13" s="502"/>
      <c r="BN13" s="466">
        <v>-582126</v>
      </c>
      <c r="BO13" s="467"/>
      <c r="BP13" s="467"/>
      <c r="BQ13" s="467"/>
      <c r="BR13" s="467"/>
      <c r="BS13" s="467"/>
      <c r="BT13" s="467"/>
      <c r="BU13" s="468"/>
      <c r="BV13" s="466">
        <v>-323643</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0.4</v>
      </c>
      <c r="CU13" s="464"/>
      <c r="CV13" s="464"/>
      <c r="CW13" s="464"/>
      <c r="CX13" s="464"/>
      <c r="CY13" s="464"/>
      <c r="CZ13" s="464"/>
      <c r="DA13" s="465"/>
      <c r="DB13" s="463">
        <v>0.1</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147</v>
      </c>
      <c r="M14" s="545"/>
      <c r="N14" s="545"/>
      <c r="O14" s="545"/>
      <c r="P14" s="545"/>
      <c r="Q14" s="546"/>
      <c r="R14" s="547">
        <v>101566</v>
      </c>
      <c r="S14" s="548"/>
      <c r="T14" s="548"/>
      <c r="U14" s="548"/>
      <c r="V14" s="549"/>
      <c r="W14" s="456"/>
      <c r="X14" s="457"/>
      <c r="Y14" s="457"/>
      <c r="Z14" s="457"/>
      <c r="AA14" s="457"/>
      <c r="AB14" s="446"/>
      <c r="AC14" s="550">
        <v>1.4</v>
      </c>
      <c r="AD14" s="551"/>
      <c r="AE14" s="551"/>
      <c r="AF14" s="551"/>
      <c r="AG14" s="552"/>
      <c r="AH14" s="550">
        <v>1.4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t="s">
        <v>149</v>
      </c>
      <c r="CU14" s="562"/>
      <c r="CV14" s="562"/>
      <c r="CW14" s="562"/>
      <c r="CX14" s="562"/>
      <c r="CY14" s="562"/>
      <c r="CZ14" s="562"/>
      <c r="DA14" s="563"/>
      <c r="DB14" s="561" t="s">
        <v>150</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151</v>
      </c>
      <c r="N15" s="555"/>
      <c r="O15" s="555"/>
      <c r="P15" s="555"/>
      <c r="Q15" s="556"/>
      <c r="R15" s="547">
        <v>95079</v>
      </c>
      <c r="S15" s="548"/>
      <c r="T15" s="548"/>
      <c r="U15" s="548"/>
      <c r="V15" s="549"/>
      <c r="W15" s="482" t="s">
        <v>152</v>
      </c>
      <c r="X15" s="483"/>
      <c r="Y15" s="483"/>
      <c r="Z15" s="483"/>
      <c r="AA15" s="483"/>
      <c r="AB15" s="473"/>
      <c r="AC15" s="517">
        <v>17474</v>
      </c>
      <c r="AD15" s="518"/>
      <c r="AE15" s="518"/>
      <c r="AF15" s="518"/>
      <c r="AG15" s="557"/>
      <c r="AH15" s="517">
        <v>16907</v>
      </c>
      <c r="AI15" s="518"/>
      <c r="AJ15" s="518"/>
      <c r="AK15" s="518"/>
      <c r="AL15" s="519"/>
      <c r="AM15" s="495"/>
      <c r="AN15" s="496"/>
      <c r="AO15" s="496"/>
      <c r="AP15" s="496"/>
      <c r="AQ15" s="496"/>
      <c r="AR15" s="496"/>
      <c r="AS15" s="496"/>
      <c r="AT15" s="497"/>
      <c r="AU15" s="498"/>
      <c r="AV15" s="499"/>
      <c r="AW15" s="499"/>
      <c r="AX15" s="499"/>
      <c r="AY15" s="426" t="s">
        <v>153</v>
      </c>
      <c r="AZ15" s="427"/>
      <c r="BA15" s="427"/>
      <c r="BB15" s="427"/>
      <c r="BC15" s="427"/>
      <c r="BD15" s="427"/>
      <c r="BE15" s="427"/>
      <c r="BF15" s="427"/>
      <c r="BG15" s="427"/>
      <c r="BH15" s="427"/>
      <c r="BI15" s="427"/>
      <c r="BJ15" s="427"/>
      <c r="BK15" s="427"/>
      <c r="BL15" s="427"/>
      <c r="BM15" s="428"/>
      <c r="BN15" s="429">
        <v>12500974</v>
      </c>
      <c r="BO15" s="430"/>
      <c r="BP15" s="430"/>
      <c r="BQ15" s="430"/>
      <c r="BR15" s="430"/>
      <c r="BS15" s="430"/>
      <c r="BT15" s="430"/>
      <c r="BU15" s="431"/>
      <c r="BV15" s="429">
        <v>12764781</v>
      </c>
      <c r="BW15" s="430"/>
      <c r="BX15" s="430"/>
      <c r="BY15" s="430"/>
      <c r="BZ15" s="430"/>
      <c r="CA15" s="430"/>
      <c r="CB15" s="430"/>
      <c r="CC15" s="431"/>
      <c r="CD15" s="564" t="s">
        <v>154</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155</v>
      </c>
      <c r="M16" s="575"/>
      <c r="N16" s="575"/>
      <c r="O16" s="575"/>
      <c r="P16" s="575"/>
      <c r="Q16" s="576"/>
      <c r="R16" s="567" t="s">
        <v>156</v>
      </c>
      <c r="S16" s="568"/>
      <c r="T16" s="568"/>
      <c r="U16" s="568"/>
      <c r="V16" s="569"/>
      <c r="W16" s="456"/>
      <c r="X16" s="457"/>
      <c r="Y16" s="457"/>
      <c r="Z16" s="457"/>
      <c r="AA16" s="457"/>
      <c r="AB16" s="446"/>
      <c r="AC16" s="550">
        <v>37.299999999999997</v>
      </c>
      <c r="AD16" s="551"/>
      <c r="AE16" s="551"/>
      <c r="AF16" s="551"/>
      <c r="AG16" s="552"/>
      <c r="AH16" s="550">
        <v>37.299999999999997</v>
      </c>
      <c r="AI16" s="551"/>
      <c r="AJ16" s="551"/>
      <c r="AK16" s="551"/>
      <c r="AL16" s="553"/>
      <c r="AM16" s="495"/>
      <c r="AN16" s="496"/>
      <c r="AO16" s="496"/>
      <c r="AP16" s="496"/>
      <c r="AQ16" s="496"/>
      <c r="AR16" s="496"/>
      <c r="AS16" s="496"/>
      <c r="AT16" s="497"/>
      <c r="AU16" s="498"/>
      <c r="AV16" s="499"/>
      <c r="AW16" s="499"/>
      <c r="AX16" s="499"/>
      <c r="AY16" s="500" t="s">
        <v>157</v>
      </c>
      <c r="AZ16" s="501"/>
      <c r="BA16" s="501"/>
      <c r="BB16" s="501"/>
      <c r="BC16" s="501"/>
      <c r="BD16" s="501"/>
      <c r="BE16" s="501"/>
      <c r="BF16" s="501"/>
      <c r="BG16" s="501"/>
      <c r="BH16" s="501"/>
      <c r="BI16" s="501"/>
      <c r="BJ16" s="501"/>
      <c r="BK16" s="501"/>
      <c r="BL16" s="501"/>
      <c r="BM16" s="502"/>
      <c r="BN16" s="466">
        <v>14330498</v>
      </c>
      <c r="BO16" s="467"/>
      <c r="BP16" s="467"/>
      <c r="BQ16" s="467"/>
      <c r="BR16" s="467"/>
      <c r="BS16" s="467"/>
      <c r="BT16" s="467"/>
      <c r="BU16" s="468"/>
      <c r="BV16" s="466">
        <v>14414758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158</v>
      </c>
      <c r="N17" s="571"/>
      <c r="O17" s="571"/>
      <c r="P17" s="571"/>
      <c r="Q17" s="572"/>
      <c r="R17" s="567" t="s">
        <v>159</v>
      </c>
      <c r="S17" s="568"/>
      <c r="T17" s="568"/>
      <c r="U17" s="568"/>
      <c r="V17" s="569"/>
      <c r="W17" s="482" t="s">
        <v>160</v>
      </c>
      <c r="X17" s="483"/>
      <c r="Y17" s="483"/>
      <c r="Z17" s="483"/>
      <c r="AA17" s="483"/>
      <c r="AB17" s="473"/>
      <c r="AC17" s="517">
        <v>28681</v>
      </c>
      <c r="AD17" s="518"/>
      <c r="AE17" s="518"/>
      <c r="AF17" s="518"/>
      <c r="AG17" s="557"/>
      <c r="AH17" s="517">
        <v>27775</v>
      </c>
      <c r="AI17" s="518"/>
      <c r="AJ17" s="518"/>
      <c r="AK17" s="518"/>
      <c r="AL17" s="519"/>
      <c r="AM17" s="495"/>
      <c r="AN17" s="496"/>
      <c r="AO17" s="496"/>
      <c r="AP17" s="496"/>
      <c r="AQ17" s="496"/>
      <c r="AR17" s="496"/>
      <c r="AS17" s="496"/>
      <c r="AT17" s="497"/>
      <c r="AU17" s="498"/>
      <c r="AV17" s="499"/>
      <c r="AW17" s="499"/>
      <c r="AX17" s="499"/>
      <c r="AY17" s="500" t="s">
        <v>161</v>
      </c>
      <c r="AZ17" s="501"/>
      <c r="BA17" s="501"/>
      <c r="BB17" s="501"/>
      <c r="BC17" s="501"/>
      <c r="BD17" s="501"/>
      <c r="BE17" s="501"/>
      <c r="BF17" s="501"/>
      <c r="BG17" s="501"/>
      <c r="BH17" s="501"/>
      <c r="BI17" s="501"/>
      <c r="BJ17" s="501"/>
      <c r="BK17" s="501"/>
      <c r="BL17" s="501"/>
      <c r="BM17" s="502"/>
      <c r="BN17" s="466">
        <v>15981852</v>
      </c>
      <c r="BO17" s="467"/>
      <c r="BP17" s="467"/>
      <c r="BQ17" s="467"/>
      <c r="BR17" s="467"/>
      <c r="BS17" s="467"/>
      <c r="BT17" s="467"/>
      <c r="BU17" s="468"/>
      <c r="BV17" s="466">
        <v>16333228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162</v>
      </c>
      <c r="C18" s="509"/>
      <c r="D18" s="509"/>
      <c r="E18" s="578"/>
      <c r="F18" s="578"/>
      <c r="G18" s="578"/>
      <c r="H18" s="578"/>
      <c r="I18" s="578"/>
      <c r="J18" s="578"/>
      <c r="K18" s="578"/>
      <c r="L18" s="579">
        <v>87.57</v>
      </c>
      <c r="M18" s="579"/>
      <c r="N18" s="579"/>
      <c r="O18" s="579"/>
      <c r="P18" s="579"/>
      <c r="Q18" s="579"/>
      <c r="R18" s="580"/>
      <c r="S18" s="580"/>
      <c r="T18" s="580"/>
      <c r="U18" s="580"/>
      <c r="V18" s="581"/>
      <c r="W18" s="484"/>
      <c r="X18" s="485"/>
      <c r="Y18" s="485"/>
      <c r="Z18" s="485"/>
      <c r="AA18" s="485"/>
      <c r="AB18" s="476"/>
      <c r="AC18" s="582">
        <v>61.2</v>
      </c>
      <c r="AD18" s="583"/>
      <c r="AE18" s="583"/>
      <c r="AF18" s="583"/>
      <c r="AG18" s="584"/>
      <c r="AH18" s="582">
        <v>61.3</v>
      </c>
      <c r="AI18" s="583"/>
      <c r="AJ18" s="583"/>
      <c r="AK18" s="583"/>
      <c r="AL18" s="585"/>
      <c r="AM18" s="495"/>
      <c r="AN18" s="496"/>
      <c r="AO18" s="496"/>
      <c r="AP18" s="496"/>
      <c r="AQ18" s="496"/>
      <c r="AR18" s="496"/>
      <c r="AS18" s="496"/>
      <c r="AT18" s="497"/>
      <c r="AU18" s="498"/>
      <c r="AV18" s="499"/>
      <c r="AW18" s="499"/>
      <c r="AX18" s="499"/>
      <c r="AY18" s="500" t="s">
        <v>163</v>
      </c>
      <c r="AZ18" s="501"/>
      <c r="BA18" s="501"/>
      <c r="BB18" s="501"/>
      <c r="BC18" s="501"/>
      <c r="BD18" s="501"/>
      <c r="BE18" s="501"/>
      <c r="BF18" s="501"/>
      <c r="BG18" s="501"/>
      <c r="BH18" s="501"/>
      <c r="BI18" s="501"/>
      <c r="BJ18" s="501"/>
      <c r="BK18" s="501"/>
      <c r="BL18" s="501"/>
      <c r="BM18" s="502"/>
      <c r="BN18" s="466">
        <v>18152448</v>
      </c>
      <c r="BO18" s="467"/>
      <c r="BP18" s="467"/>
      <c r="BQ18" s="467"/>
      <c r="BR18" s="467"/>
      <c r="BS18" s="467"/>
      <c r="BT18" s="467"/>
      <c r="BU18" s="468"/>
      <c r="BV18" s="466">
        <v>17773228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164</v>
      </c>
      <c r="C19" s="509"/>
      <c r="D19" s="509"/>
      <c r="E19" s="578"/>
      <c r="F19" s="578"/>
      <c r="G19" s="578"/>
      <c r="H19" s="578"/>
      <c r="I19" s="578"/>
      <c r="J19" s="578"/>
      <c r="K19" s="578"/>
      <c r="L19" s="586">
        <v>1127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165</v>
      </c>
      <c r="AZ19" s="501"/>
      <c r="BA19" s="501"/>
      <c r="BB19" s="501"/>
      <c r="BC19" s="501"/>
      <c r="BD19" s="501"/>
      <c r="BE19" s="501"/>
      <c r="BF19" s="501"/>
      <c r="BG19" s="501"/>
      <c r="BH19" s="501"/>
      <c r="BI19" s="501"/>
      <c r="BJ19" s="501"/>
      <c r="BK19" s="501"/>
      <c r="BL19" s="501"/>
      <c r="BM19" s="502"/>
      <c r="BN19" s="466">
        <v>24030765</v>
      </c>
      <c r="BO19" s="467"/>
      <c r="BP19" s="467"/>
      <c r="BQ19" s="467"/>
      <c r="BR19" s="467"/>
      <c r="BS19" s="467"/>
      <c r="BT19" s="467"/>
      <c r="BU19" s="468"/>
      <c r="BV19" s="466">
        <v>22485068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166</v>
      </c>
      <c r="C20" s="509"/>
      <c r="D20" s="509"/>
      <c r="E20" s="578"/>
      <c r="F20" s="578"/>
      <c r="G20" s="578"/>
      <c r="H20" s="578"/>
      <c r="I20" s="578"/>
      <c r="J20" s="578"/>
      <c r="K20" s="578"/>
      <c r="L20" s="586">
        <v>37171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167</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168</v>
      </c>
      <c r="C22" s="601"/>
      <c r="D22" s="602"/>
      <c r="E22" s="478" t="s">
        <v>1</v>
      </c>
      <c r="F22" s="483"/>
      <c r="G22" s="483"/>
      <c r="H22" s="483"/>
      <c r="I22" s="483"/>
      <c r="J22" s="483"/>
      <c r="K22" s="473"/>
      <c r="L22" s="478" t="s">
        <v>169</v>
      </c>
      <c r="M22" s="483"/>
      <c r="N22" s="483"/>
      <c r="O22" s="483"/>
      <c r="P22" s="473"/>
      <c r="Q22" s="609" t="s">
        <v>170</v>
      </c>
      <c r="R22" s="610"/>
      <c r="S22" s="610"/>
      <c r="T22" s="610"/>
      <c r="U22" s="610"/>
      <c r="V22" s="611"/>
      <c r="W22" s="615" t="s">
        <v>171</v>
      </c>
      <c r="X22" s="601"/>
      <c r="Y22" s="602"/>
      <c r="Z22" s="478" t="s">
        <v>1</v>
      </c>
      <c r="AA22" s="483"/>
      <c r="AB22" s="483"/>
      <c r="AC22" s="483"/>
      <c r="AD22" s="483"/>
      <c r="AE22" s="483"/>
      <c r="AF22" s="483"/>
      <c r="AG22" s="473"/>
      <c r="AH22" s="628" t="s">
        <v>172</v>
      </c>
      <c r="AI22" s="483"/>
      <c r="AJ22" s="483"/>
      <c r="AK22" s="483"/>
      <c r="AL22" s="473"/>
      <c r="AM22" s="628" t="s">
        <v>173</v>
      </c>
      <c r="AN22" s="629"/>
      <c r="AO22" s="629"/>
      <c r="AP22" s="629"/>
      <c r="AQ22" s="629"/>
      <c r="AR22" s="630"/>
      <c r="AS22" s="609" t="s">
        <v>170</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174</v>
      </c>
      <c r="AZ23" s="427"/>
      <c r="BA23" s="427"/>
      <c r="BB23" s="427"/>
      <c r="BC23" s="427"/>
      <c r="BD23" s="427"/>
      <c r="BE23" s="427"/>
      <c r="BF23" s="427"/>
      <c r="BG23" s="427"/>
      <c r="BH23" s="427"/>
      <c r="BI23" s="427"/>
      <c r="BJ23" s="427"/>
      <c r="BK23" s="427"/>
      <c r="BL23" s="427"/>
      <c r="BM23" s="428"/>
      <c r="BN23" s="466">
        <v>21826300</v>
      </c>
      <c r="BO23" s="467"/>
      <c r="BP23" s="467"/>
      <c r="BQ23" s="467"/>
      <c r="BR23" s="467"/>
      <c r="BS23" s="467"/>
      <c r="BT23" s="467"/>
      <c r="BU23" s="468"/>
      <c r="BV23" s="466">
        <v>21319082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175</v>
      </c>
      <c r="F24" s="496"/>
      <c r="G24" s="496"/>
      <c r="H24" s="496"/>
      <c r="I24" s="496"/>
      <c r="J24" s="496"/>
      <c r="K24" s="497"/>
      <c r="L24" s="517">
        <v>1</v>
      </c>
      <c r="M24" s="518"/>
      <c r="N24" s="518"/>
      <c r="O24" s="518"/>
      <c r="P24" s="557"/>
      <c r="Q24" s="517">
        <v>9200</v>
      </c>
      <c r="R24" s="518"/>
      <c r="S24" s="518"/>
      <c r="T24" s="518"/>
      <c r="U24" s="518"/>
      <c r="V24" s="557"/>
      <c r="W24" s="616"/>
      <c r="X24" s="604"/>
      <c r="Y24" s="605"/>
      <c r="Z24" s="516" t="s">
        <v>176</v>
      </c>
      <c r="AA24" s="496"/>
      <c r="AB24" s="496"/>
      <c r="AC24" s="496"/>
      <c r="AD24" s="496"/>
      <c r="AE24" s="496"/>
      <c r="AF24" s="496"/>
      <c r="AG24" s="497"/>
      <c r="AH24" s="517">
        <v>475</v>
      </c>
      <c r="AI24" s="518"/>
      <c r="AJ24" s="518"/>
      <c r="AK24" s="518"/>
      <c r="AL24" s="557"/>
      <c r="AM24" s="517">
        <v>1431175</v>
      </c>
      <c r="AN24" s="518"/>
      <c r="AO24" s="518"/>
      <c r="AP24" s="518"/>
      <c r="AQ24" s="518"/>
      <c r="AR24" s="557"/>
      <c r="AS24" s="517">
        <v>3013</v>
      </c>
      <c r="AT24" s="518"/>
      <c r="AU24" s="518"/>
      <c r="AV24" s="518"/>
      <c r="AW24" s="518"/>
      <c r="AX24" s="519"/>
      <c r="AY24" s="636" t="s">
        <v>177</v>
      </c>
      <c r="AZ24" s="637"/>
      <c r="BA24" s="637"/>
      <c r="BB24" s="637"/>
      <c r="BC24" s="637"/>
      <c r="BD24" s="637"/>
      <c r="BE24" s="637"/>
      <c r="BF24" s="637"/>
      <c r="BG24" s="637"/>
      <c r="BH24" s="637"/>
      <c r="BI24" s="637"/>
      <c r="BJ24" s="637"/>
      <c r="BK24" s="637"/>
      <c r="BL24" s="637"/>
      <c r="BM24" s="638"/>
      <c r="BN24" s="466">
        <v>11689702</v>
      </c>
      <c r="BO24" s="467"/>
      <c r="BP24" s="467"/>
      <c r="BQ24" s="467"/>
      <c r="BR24" s="467"/>
      <c r="BS24" s="467"/>
      <c r="BT24" s="467"/>
      <c r="BU24" s="468"/>
      <c r="BV24" s="466">
        <v>10662318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178</v>
      </c>
      <c r="F25" s="496"/>
      <c r="G25" s="496"/>
      <c r="H25" s="496"/>
      <c r="I25" s="496"/>
      <c r="J25" s="496"/>
      <c r="K25" s="497"/>
      <c r="L25" s="517">
        <v>1</v>
      </c>
      <c r="M25" s="518"/>
      <c r="N25" s="518"/>
      <c r="O25" s="518"/>
      <c r="P25" s="557"/>
      <c r="Q25" s="517">
        <v>7800</v>
      </c>
      <c r="R25" s="518"/>
      <c r="S25" s="518"/>
      <c r="T25" s="518"/>
      <c r="U25" s="518"/>
      <c r="V25" s="557"/>
      <c r="W25" s="616"/>
      <c r="X25" s="604"/>
      <c r="Y25" s="605"/>
      <c r="Z25" s="516" t="s">
        <v>179</v>
      </c>
      <c r="AA25" s="496"/>
      <c r="AB25" s="496"/>
      <c r="AC25" s="496"/>
      <c r="AD25" s="496"/>
      <c r="AE25" s="496"/>
      <c r="AF25" s="496"/>
      <c r="AG25" s="497"/>
      <c r="AH25" s="517" t="s">
        <v>131</v>
      </c>
      <c r="AI25" s="518"/>
      <c r="AJ25" s="518"/>
      <c r="AK25" s="518"/>
      <c r="AL25" s="557"/>
      <c r="AM25" s="517" t="s">
        <v>149</v>
      </c>
      <c r="AN25" s="518"/>
      <c r="AO25" s="518"/>
      <c r="AP25" s="518"/>
      <c r="AQ25" s="518"/>
      <c r="AR25" s="557"/>
      <c r="AS25" s="517" t="s">
        <v>131</v>
      </c>
      <c r="AT25" s="518"/>
      <c r="AU25" s="518"/>
      <c r="AV25" s="518"/>
      <c r="AW25" s="518"/>
      <c r="AX25" s="519"/>
      <c r="AY25" s="426" t="s">
        <v>180</v>
      </c>
      <c r="AZ25" s="427"/>
      <c r="BA25" s="427"/>
      <c r="BB25" s="427"/>
      <c r="BC25" s="427"/>
      <c r="BD25" s="427"/>
      <c r="BE25" s="427"/>
      <c r="BF25" s="427"/>
      <c r="BG25" s="427"/>
      <c r="BH25" s="427"/>
      <c r="BI25" s="427"/>
      <c r="BJ25" s="427"/>
      <c r="BK25" s="427"/>
      <c r="BL25" s="427"/>
      <c r="BM25" s="428"/>
      <c r="BN25" s="429">
        <v>3734311</v>
      </c>
      <c r="BO25" s="430"/>
      <c r="BP25" s="430"/>
      <c r="BQ25" s="430"/>
      <c r="BR25" s="430"/>
      <c r="BS25" s="430"/>
      <c r="BT25" s="430"/>
      <c r="BU25" s="431"/>
      <c r="BV25" s="429">
        <v>6492083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181</v>
      </c>
      <c r="F26" s="496"/>
      <c r="G26" s="496"/>
      <c r="H26" s="496"/>
      <c r="I26" s="496"/>
      <c r="J26" s="496"/>
      <c r="K26" s="497"/>
      <c r="L26" s="517">
        <v>1</v>
      </c>
      <c r="M26" s="518"/>
      <c r="N26" s="518"/>
      <c r="O26" s="518"/>
      <c r="P26" s="557"/>
      <c r="Q26" s="517">
        <v>6440</v>
      </c>
      <c r="R26" s="518"/>
      <c r="S26" s="518"/>
      <c r="T26" s="518"/>
      <c r="U26" s="518"/>
      <c r="V26" s="557"/>
      <c r="W26" s="616"/>
      <c r="X26" s="604"/>
      <c r="Y26" s="605"/>
      <c r="Z26" s="516" t="s">
        <v>182</v>
      </c>
      <c r="AA26" s="626"/>
      <c r="AB26" s="626"/>
      <c r="AC26" s="626"/>
      <c r="AD26" s="626"/>
      <c r="AE26" s="626"/>
      <c r="AF26" s="626"/>
      <c r="AG26" s="627"/>
      <c r="AH26" s="517">
        <v>10</v>
      </c>
      <c r="AI26" s="518"/>
      <c r="AJ26" s="518"/>
      <c r="AK26" s="518"/>
      <c r="AL26" s="557"/>
      <c r="AM26" s="517">
        <v>24740</v>
      </c>
      <c r="AN26" s="518"/>
      <c r="AO26" s="518"/>
      <c r="AP26" s="518"/>
      <c r="AQ26" s="518"/>
      <c r="AR26" s="557"/>
      <c r="AS26" s="517">
        <v>2474</v>
      </c>
      <c r="AT26" s="518"/>
      <c r="AU26" s="518"/>
      <c r="AV26" s="518"/>
      <c r="AW26" s="518"/>
      <c r="AX26" s="519"/>
      <c r="AY26" s="469" t="s">
        <v>183</v>
      </c>
      <c r="AZ26" s="470"/>
      <c r="BA26" s="470"/>
      <c r="BB26" s="470"/>
      <c r="BC26" s="470"/>
      <c r="BD26" s="470"/>
      <c r="BE26" s="470"/>
      <c r="BF26" s="470"/>
      <c r="BG26" s="470"/>
      <c r="BH26" s="470"/>
      <c r="BI26" s="470"/>
      <c r="BJ26" s="470"/>
      <c r="BK26" s="470"/>
      <c r="BL26" s="470"/>
      <c r="BM26" s="471"/>
      <c r="BN26" s="466" t="s">
        <v>149</v>
      </c>
      <c r="BO26" s="467"/>
      <c r="BP26" s="467"/>
      <c r="BQ26" s="467"/>
      <c r="BR26" s="467"/>
      <c r="BS26" s="467"/>
      <c r="BT26" s="467"/>
      <c r="BU26" s="468"/>
      <c r="BV26" s="466" t="s">
        <v>149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184</v>
      </c>
      <c r="F27" s="496"/>
      <c r="G27" s="496"/>
      <c r="H27" s="496"/>
      <c r="I27" s="496"/>
      <c r="J27" s="496"/>
      <c r="K27" s="497"/>
      <c r="L27" s="517">
        <v>1</v>
      </c>
      <c r="M27" s="518"/>
      <c r="N27" s="518"/>
      <c r="O27" s="518"/>
      <c r="P27" s="557"/>
      <c r="Q27" s="517">
        <v>4800</v>
      </c>
      <c r="R27" s="518"/>
      <c r="S27" s="518"/>
      <c r="T27" s="518"/>
      <c r="U27" s="518"/>
      <c r="V27" s="557"/>
      <c r="W27" s="616"/>
      <c r="X27" s="604"/>
      <c r="Y27" s="605"/>
      <c r="Z27" s="516" t="s">
        <v>185</v>
      </c>
      <c r="AA27" s="496"/>
      <c r="AB27" s="496"/>
      <c r="AC27" s="496"/>
      <c r="AD27" s="496"/>
      <c r="AE27" s="496"/>
      <c r="AF27" s="496"/>
      <c r="AG27" s="497"/>
      <c r="AH27" s="517">
        <v>14</v>
      </c>
      <c r="AI27" s="518"/>
      <c r="AJ27" s="518"/>
      <c r="AK27" s="518"/>
      <c r="AL27" s="557"/>
      <c r="AM27" s="517">
        <v>48203</v>
      </c>
      <c r="AN27" s="518"/>
      <c r="AO27" s="518"/>
      <c r="AP27" s="518"/>
      <c r="AQ27" s="518"/>
      <c r="AR27" s="557"/>
      <c r="AS27" s="517">
        <v>3443</v>
      </c>
      <c r="AT27" s="518"/>
      <c r="AU27" s="518"/>
      <c r="AV27" s="518"/>
      <c r="AW27" s="518"/>
      <c r="AX27" s="519"/>
      <c r="AY27" s="558" t="s">
        <v>186</v>
      </c>
      <c r="AZ27" s="559"/>
      <c r="BA27" s="559"/>
      <c r="BB27" s="559"/>
      <c r="BC27" s="559"/>
      <c r="BD27" s="559"/>
      <c r="BE27" s="559"/>
      <c r="BF27" s="559"/>
      <c r="BG27" s="559"/>
      <c r="BH27" s="559"/>
      <c r="BI27" s="559"/>
      <c r="BJ27" s="559"/>
      <c r="BK27" s="559"/>
      <c r="BL27" s="559"/>
      <c r="BM27" s="560"/>
      <c r="BN27" s="639">
        <v>882449</v>
      </c>
      <c r="BO27" s="640"/>
      <c r="BP27" s="640"/>
      <c r="BQ27" s="640"/>
      <c r="BR27" s="640"/>
      <c r="BS27" s="640"/>
      <c r="BT27" s="640"/>
      <c r="BU27" s="641"/>
      <c r="BV27" s="639">
        <v>882198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187</v>
      </c>
      <c r="F28" s="496"/>
      <c r="G28" s="496"/>
      <c r="H28" s="496"/>
      <c r="I28" s="496"/>
      <c r="J28" s="496"/>
      <c r="K28" s="497"/>
      <c r="L28" s="517">
        <v>1</v>
      </c>
      <c r="M28" s="518"/>
      <c r="N28" s="518"/>
      <c r="O28" s="518"/>
      <c r="P28" s="557"/>
      <c r="Q28" s="517">
        <v>4250</v>
      </c>
      <c r="R28" s="518"/>
      <c r="S28" s="518"/>
      <c r="T28" s="518"/>
      <c r="U28" s="518"/>
      <c r="V28" s="557"/>
      <c r="W28" s="616"/>
      <c r="X28" s="604"/>
      <c r="Y28" s="605"/>
      <c r="Z28" s="516" t="s">
        <v>188</v>
      </c>
      <c r="AA28" s="496"/>
      <c r="AB28" s="496"/>
      <c r="AC28" s="496"/>
      <c r="AD28" s="496"/>
      <c r="AE28" s="496"/>
      <c r="AF28" s="496"/>
      <c r="AG28" s="497"/>
      <c r="AH28" s="517" t="s">
        <v>189</v>
      </c>
      <c r="AI28" s="518"/>
      <c r="AJ28" s="518"/>
      <c r="AK28" s="518"/>
      <c r="AL28" s="557"/>
      <c r="AM28" s="517" t="s">
        <v>149</v>
      </c>
      <c r="AN28" s="518"/>
      <c r="AO28" s="518"/>
      <c r="AP28" s="518"/>
      <c r="AQ28" s="518"/>
      <c r="AR28" s="557"/>
      <c r="AS28" s="517" t="s">
        <v>190</v>
      </c>
      <c r="AT28" s="518"/>
      <c r="AU28" s="518"/>
      <c r="AV28" s="518"/>
      <c r="AW28" s="518"/>
      <c r="AX28" s="519"/>
      <c r="AY28" s="642" t="s">
        <v>191</v>
      </c>
      <c r="AZ28" s="643"/>
      <c r="BA28" s="643"/>
      <c r="BB28" s="644"/>
      <c r="BC28" s="426" t="s">
        <v>48</v>
      </c>
      <c r="BD28" s="427"/>
      <c r="BE28" s="427"/>
      <c r="BF28" s="427"/>
      <c r="BG28" s="427"/>
      <c r="BH28" s="427"/>
      <c r="BI28" s="427"/>
      <c r="BJ28" s="427"/>
      <c r="BK28" s="427"/>
      <c r="BL28" s="427"/>
      <c r="BM28" s="428"/>
      <c r="BN28" s="429">
        <v>5764317</v>
      </c>
      <c r="BO28" s="430"/>
      <c r="BP28" s="430"/>
      <c r="BQ28" s="430"/>
      <c r="BR28" s="430"/>
      <c r="BS28" s="430"/>
      <c r="BT28" s="430"/>
      <c r="BU28" s="431"/>
      <c r="BV28" s="429">
        <v>6630606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192</v>
      </c>
      <c r="F29" s="496"/>
      <c r="G29" s="496"/>
      <c r="H29" s="496"/>
      <c r="I29" s="496"/>
      <c r="J29" s="496"/>
      <c r="K29" s="497"/>
      <c r="L29" s="517">
        <v>20</v>
      </c>
      <c r="M29" s="518"/>
      <c r="N29" s="518"/>
      <c r="O29" s="518"/>
      <c r="P29" s="557"/>
      <c r="Q29" s="517">
        <v>4000</v>
      </c>
      <c r="R29" s="518"/>
      <c r="S29" s="518"/>
      <c r="T29" s="518"/>
      <c r="U29" s="518"/>
      <c r="V29" s="557"/>
      <c r="W29" s="617"/>
      <c r="X29" s="618"/>
      <c r="Y29" s="619"/>
      <c r="Z29" s="516" t="s">
        <v>193</v>
      </c>
      <c r="AA29" s="496"/>
      <c r="AB29" s="496"/>
      <c r="AC29" s="496"/>
      <c r="AD29" s="496"/>
      <c r="AE29" s="496"/>
      <c r="AF29" s="496"/>
      <c r="AG29" s="497"/>
      <c r="AH29" s="517">
        <v>489</v>
      </c>
      <c r="AI29" s="518"/>
      <c r="AJ29" s="518"/>
      <c r="AK29" s="518"/>
      <c r="AL29" s="557"/>
      <c r="AM29" s="517">
        <v>1479378</v>
      </c>
      <c r="AN29" s="518"/>
      <c r="AO29" s="518"/>
      <c r="AP29" s="518"/>
      <c r="AQ29" s="518"/>
      <c r="AR29" s="557"/>
      <c r="AS29" s="517">
        <v>3025</v>
      </c>
      <c r="AT29" s="518"/>
      <c r="AU29" s="518"/>
      <c r="AV29" s="518"/>
      <c r="AW29" s="518"/>
      <c r="AX29" s="519"/>
      <c r="AY29" s="645"/>
      <c r="AZ29" s="646"/>
      <c r="BA29" s="646"/>
      <c r="BB29" s="647"/>
      <c r="BC29" s="500" t="s">
        <v>194</v>
      </c>
      <c r="BD29" s="501"/>
      <c r="BE29" s="501"/>
      <c r="BF29" s="501"/>
      <c r="BG29" s="501"/>
      <c r="BH29" s="501"/>
      <c r="BI29" s="501"/>
      <c r="BJ29" s="501"/>
      <c r="BK29" s="501"/>
      <c r="BL29" s="501"/>
      <c r="BM29" s="502"/>
      <c r="BN29" s="466">
        <v>215899</v>
      </c>
      <c r="BO29" s="467"/>
      <c r="BP29" s="467"/>
      <c r="BQ29" s="467"/>
      <c r="BR29" s="467"/>
      <c r="BS29" s="467"/>
      <c r="BT29" s="467"/>
      <c r="BU29" s="468"/>
      <c r="BV29" s="466">
        <v>613671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195</v>
      </c>
      <c r="X30" s="624"/>
      <c r="Y30" s="624"/>
      <c r="Z30" s="624"/>
      <c r="AA30" s="624"/>
      <c r="AB30" s="624"/>
      <c r="AC30" s="624"/>
      <c r="AD30" s="624"/>
      <c r="AE30" s="624"/>
      <c r="AF30" s="624"/>
      <c r="AG30" s="625"/>
      <c r="AH30" s="582">
        <v>96.9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6587376</v>
      </c>
      <c r="BO30" s="640"/>
      <c r="BP30" s="640"/>
      <c r="BQ30" s="640"/>
      <c r="BR30" s="640"/>
      <c r="BS30" s="640"/>
      <c r="BT30" s="640"/>
      <c r="BU30" s="641"/>
      <c r="BV30" s="639">
        <v>6240377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196</v>
      </c>
      <c r="D32" s="213"/>
      <c r="E32" s="213"/>
      <c r="F32" s="210"/>
      <c r="G32" s="210"/>
      <c r="H32" s="210"/>
      <c r="I32" s="210"/>
      <c r="J32" s="210"/>
      <c r="K32" s="210"/>
      <c r="L32" s="210"/>
      <c r="M32" s="210"/>
      <c r="N32" s="210"/>
      <c r="O32" s="210"/>
      <c r="P32" s="210"/>
      <c r="Q32" s="210"/>
      <c r="R32" s="210"/>
      <c r="S32" s="210"/>
      <c r="T32" s="210"/>
      <c r="U32" s="210" t="s">
        <v>197</v>
      </c>
      <c r="V32" s="210"/>
      <c r="W32" s="210"/>
      <c r="X32" s="210"/>
      <c r="Y32" s="210"/>
      <c r="Z32" s="210"/>
      <c r="AA32" s="210"/>
      <c r="AB32" s="210"/>
      <c r="AC32" s="210"/>
      <c r="AD32" s="210"/>
      <c r="AE32" s="210"/>
      <c r="AF32" s="210"/>
      <c r="AG32" s="210"/>
      <c r="AH32" s="210"/>
      <c r="AI32" s="210"/>
      <c r="AJ32" s="210"/>
      <c r="AK32" s="210"/>
      <c r="AL32" s="210"/>
      <c r="AM32" s="214" t="s">
        <v>198</v>
      </c>
      <c r="AN32" s="210"/>
      <c r="AO32" s="210"/>
      <c r="AP32" s="210"/>
      <c r="AQ32" s="210"/>
      <c r="AR32" s="210"/>
      <c r="AS32" s="214"/>
      <c r="AT32" s="214"/>
      <c r="AU32" s="214"/>
      <c r="AV32" s="214"/>
      <c r="AW32" s="214"/>
      <c r="AX32" s="214"/>
      <c r="AY32" s="214"/>
      <c r="AZ32" s="214"/>
      <c r="BA32" s="214"/>
      <c r="BB32" s="210"/>
      <c r="BC32" s="214"/>
      <c r="BD32" s="210"/>
      <c r="BE32" s="214" t="s">
        <v>199</v>
      </c>
      <c r="BF32" s="210"/>
      <c r="BG32" s="210"/>
      <c r="BH32" s="210"/>
      <c r="BI32" s="210"/>
      <c r="BJ32" s="214"/>
      <c r="BK32" s="214"/>
      <c r="BL32" s="214"/>
      <c r="BM32" s="214"/>
      <c r="BN32" s="214"/>
      <c r="BO32" s="214"/>
      <c r="BP32" s="214"/>
      <c r="BQ32" s="214"/>
      <c r="BR32" s="210"/>
      <c r="BS32" s="210"/>
      <c r="BT32" s="210"/>
      <c r="BU32" s="210"/>
      <c r="BV32" s="210"/>
      <c r="BW32" s="210" t="s">
        <v>200</v>
      </c>
      <c r="BX32" s="210"/>
      <c r="BY32" s="210"/>
      <c r="BZ32" s="210"/>
      <c r="CA32" s="210"/>
      <c r="CB32" s="214"/>
      <c r="CC32" s="214"/>
      <c r="CD32" s="214"/>
      <c r="CE32" s="214"/>
      <c r="CF32" s="214"/>
      <c r="CG32" s="214"/>
      <c r="CH32" s="214"/>
      <c r="CI32" s="214"/>
      <c r="CJ32" s="214"/>
      <c r="CK32" s="214"/>
      <c r="CL32" s="214"/>
      <c r="CM32" s="214"/>
      <c r="CN32" s="214"/>
      <c r="CO32" s="214" t="s">
        <v>201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202</v>
      </c>
      <c r="D33" s="490"/>
      <c r="E33" s="455" t="s">
        <v>203</v>
      </c>
      <c r="F33" s="455"/>
      <c r="G33" s="455"/>
      <c r="H33" s="455"/>
      <c r="I33" s="455"/>
      <c r="J33" s="455"/>
      <c r="K33" s="455"/>
      <c r="L33" s="455"/>
      <c r="M33" s="455"/>
      <c r="N33" s="455"/>
      <c r="O33" s="455"/>
      <c r="P33" s="455"/>
      <c r="Q33" s="455"/>
      <c r="R33" s="455"/>
      <c r="S33" s="455"/>
      <c r="T33" s="215"/>
      <c r="U33" s="490" t="s">
        <v>202</v>
      </c>
      <c r="V33" s="490"/>
      <c r="W33" s="455" t="s">
        <v>204</v>
      </c>
      <c r="X33" s="455"/>
      <c r="Y33" s="455"/>
      <c r="Z33" s="455"/>
      <c r="AA33" s="455"/>
      <c r="AB33" s="455"/>
      <c r="AC33" s="455"/>
      <c r="AD33" s="455"/>
      <c r="AE33" s="455"/>
      <c r="AF33" s="455"/>
      <c r="AG33" s="455"/>
      <c r="AH33" s="455"/>
      <c r="AI33" s="455"/>
      <c r="AJ33" s="455"/>
      <c r="AK33" s="455"/>
      <c r="AL33" s="215"/>
      <c r="AM33" s="490" t="s">
        <v>202</v>
      </c>
      <c r="AN33" s="490"/>
      <c r="AO33" s="455" t="s">
        <v>204</v>
      </c>
      <c r="AP33" s="455"/>
      <c r="AQ33" s="455"/>
      <c r="AR33" s="455"/>
      <c r="AS33" s="455"/>
      <c r="AT33" s="455"/>
      <c r="AU33" s="455"/>
      <c r="AV33" s="455"/>
      <c r="AW33" s="455"/>
      <c r="AX33" s="455"/>
      <c r="AY33" s="455"/>
      <c r="AZ33" s="455"/>
      <c r="BA33" s="455"/>
      <c r="BB33" s="455"/>
      <c r="BC33" s="455"/>
      <c r="BD33" s="216"/>
      <c r="BE33" s="455" t="s">
        <v>205</v>
      </c>
      <c r="BF33" s="455"/>
      <c r="BG33" s="455" t="s">
        <v>206</v>
      </c>
      <c r="BH33" s="455"/>
      <c r="BI33" s="455"/>
      <c r="BJ33" s="455"/>
      <c r="BK33" s="455"/>
      <c r="BL33" s="455"/>
      <c r="BM33" s="455"/>
      <c r="BN33" s="455"/>
      <c r="BO33" s="455"/>
      <c r="BP33" s="455"/>
      <c r="BQ33" s="455"/>
      <c r="BR33" s="455"/>
      <c r="BS33" s="455"/>
      <c r="BT33" s="455"/>
      <c r="BU33" s="455"/>
      <c r="BV33" s="216"/>
      <c r="BW33" s="490" t="s">
        <v>205</v>
      </c>
      <c r="BX33" s="490"/>
      <c r="BY33" s="455" t="s">
        <v>207</v>
      </c>
      <c r="BZ33" s="455"/>
      <c r="CA33" s="455"/>
      <c r="CB33" s="455"/>
      <c r="CC33" s="455"/>
      <c r="CD33" s="455"/>
      <c r="CE33" s="455"/>
      <c r="CF33" s="455"/>
      <c r="CG33" s="455"/>
      <c r="CH33" s="455"/>
      <c r="CI33" s="455"/>
      <c r="CJ33" s="455"/>
      <c r="CK33" s="455"/>
      <c r="CL33" s="455"/>
      <c r="CM33" s="455"/>
      <c r="CN33" s="215"/>
      <c r="CO33" s="490" t="s">
        <v>202</v>
      </c>
      <c r="CP33" s="490"/>
      <c r="CQ33" s="455" t="s">
        <v>208</v>
      </c>
      <c r="CR33" s="455"/>
      <c r="CS33" s="455"/>
      <c r="CT33" s="455"/>
      <c r="CU33" s="455"/>
      <c r="CV33" s="455"/>
      <c r="CW33" s="455"/>
      <c r="CX33" s="455"/>
      <c r="CY33" s="455"/>
      <c r="CZ33" s="455"/>
      <c r="DA33" s="455"/>
      <c r="DB33" s="455"/>
      <c r="DC33" s="455"/>
      <c r="DD33" s="455"/>
      <c r="DE33" s="455"/>
      <c r="DF33" s="215"/>
      <c r="DG33" s="651" t="s">
        <v>209</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国民健康保険事業特別会計（事業勘定）</v>
      </c>
      <c r="X34" s="653"/>
      <c r="Y34" s="653"/>
      <c r="Z34" s="653"/>
      <c r="AA34" s="653"/>
      <c r="AB34" s="653"/>
      <c r="AC34" s="653"/>
      <c r="AD34" s="653"/>
      <c r="AE34" s="653"/>
      <c r="AF34" s="653"/>
      <c r="AG34" s="653"/>
      <c r="AH34" s="653"/>
      <c r="AI34" s="653"/>
      <c r="AJ34" s="653"/>
      <c r="AK34" s="653"/>
      <c r="AL34" s="213"/>
      <c r="AM34" s="652">
        <f>IF(AO34="","",MAX(C34:D43,U34:V43)+1)</f>
        <v>9</v>
      </c>
      <c r="AN34" s="652"/>
      <c r="AO34" s="653" t="str">
        <f>IF('各会計、関係団体の財政状況及び健全化判断比率'!B33="","",'各会計、関係団体の財政状況及び健全化判断比率'!B33)</f>
        <v>水道事業会計</v>
      </c>
      <c r="AP34" s="653"/>
      <c r="AQ34" s="653"/>
      <c r="AR34" s="653"/>
      <c r="AS34" s="653"/>
      <c r="AT34" s="653"/>
      <c r="AU34" s="653"/>
      <c r="AV34" s="653"/>
      <c r="AW34" s="653"/>
      <c r="AX34" s="653"/>
      <c r="AY34" s="653"/>
      <c r="AZ34" s="653"/>
      <c r="BA34" s="653"/>
      <c r="BB34" s="653"/>
      <c r="BC34" s="653"/>
      <c r="BD34" s="213"/>
      <c r="BE34" s="652">
        <f>IF(BG34="","",MAX(C34:D43,U34:V43,AM34:AN43)+1)</f>
        <v>11</v>
      </c>
      <c r="BF34" s="652"/>
      <c r="BG34" s="653" t="str">
        <f>IF('各会計、関係団体の財政状況及び健全化判断比率'!B35="","",'各会計、関係団体の財政状況及び健全化判断比率'!B35)</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可茂衛生施設利用組合</v>
      </c>
      <c r="BZ34" s="653"/>
      <c r="CA34" s="653"/>
      <c r="CB34" s="653"/>
      <c r="CC34" s="653"/>
      <c r="CD34" s="653"/>
      <c r="CE34" s="653"/>
      <c r="CF34" s="653"/>
      <c r="CG34" s="653"/>
      <c r="CH34" s="653"/>
      <c r="CI34" s="653"/>
      <c r="CJ34" s="653"/>
      <c r="CK34" s="653"/>
      <c r="CL34" s="653"/>
      <c r="CM34" s="653"/>
      <c r="CN34" s="213"/>
      <c r="CO34" s="652">
        <f>IF(CQ34="","",MAX(C34:D43,U34:V43,AM34:AN43,BE34:BF43,BW34:BX43)+1)</f>
        <v>22</v>
      </c>
      <c r="CP34" s="652"/>
      <c r="CQ34" s="653" t="str">
        <f>IF('各会計、関係団体の財政状況及び健全化判断比率'!BS7="","",'各会計、関係団体の財政状況及び健全化判断比率'!BS7)</f>
        <v>可児市公共施設振興公社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自家用工業用水道事業特別会計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国民健康保険事業特別会計（直診勘定）</v>
      </c>
      <c r="X35" s="653"/>
      <c r="Y35" s="653"/>
      <c r="Z35" s="653"/>
      <c r="AA35" s="653"/>
      <c r="AB35" s="653"/>
      <c r="AC35" s="653"/>
      <c r="AD35" s="653"/>
      <c r="AE35" s="653"/>
      <c r="AF35" s="653"/>
      <c r="AG35" s="653"/>
      <c r="AH35" s="653"/>
      <c r="AI35" s="653"/>
      <c r="AJ35" s="653"/>
      <c r="AK35" s="653"/>
      <c r="AL35" s="213"/>
      <c r="AM35" s="652">
        <f t="shared" ref="AM35:AM43" si="0">IF(AO35="","",AM34+1)</f>
        <v>10</v>
      </c>
      <c r="AN35" s="652"/>
      <c r="AO35" s="653" t="str">
        <f>IF('各会計、関係団体の財政状況及び健全化判断比率'!B34="","",'各会計、関係団体の財政状況及び健全化判断比率'!B34)</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可児川防災等ため池組合</v>
      </c>
      <c r="BZ35" s="653"/>
      <c r="CA35" s="653"/>
      <c r="CB35" s="653"/>
      <c r="CC35" s="653"/>
      <c r="CD35" s="653"/>
      <c r="CE35" s="653"/>
      <c r="CF35" s="653"/>
      <c r="CG35" s="653"/>
      <c r="CH35" s="653"/>
      <c r="CI35" s="653"/>
      <c r="CJ35" s="653"/>
      <c r="CK35" s="653"/>
      <c r="CL35" s="653"/>
      <c r="CM35" s="653"/>
      <c r="CN35" s="213"/>
      <c r="CO35" s="652">
        <f t="shared" ref="CO35:CO43" si="3">IF(CQ35="","",CO34+1)</f>
        <v>23</v>
      </c>
      <c r="CP35" s="652"/>
      <c r="CQ35" s="653" t="str">
        <f>IF('各会計、関係団体の財政状況及び健全化判断比率'!BS8="","",'各会計、関係団体の財政状況及び健全化判断比率'!BS8)</f>
        <v>可児市体育連盟</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可児駅東土地区画整理事業特別会計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可児市・御嵩町中学校組合</v>
      </c>
      <c r="BZ36" s="653"/>
      <c r="CA36" s="653"/>
      <c r="CB36" s="653"/>
      <c r="CC36" s="653"/>
      <c r="CD36" s="653"/>
      <c r="CE36" s="653"/>
      <c r="CF36" s="653"/>
      <c r="CG36" s="653"/>
      <c r="CH36" s="653"/>
      <c r="CI36" s="653"/>
      <c r="CJ36" s="653"/>
      <c r="CK36" s="653"/>
      <c r="CL36" s="653"/>
      <c r="CM36" s="653"/>
      <c r="CN36" s="213"/>
      <c r="CO36" s="652">
        <f t="shared" si="3"/>
        <v>24</v>
      </c>
      <c r="CP36" s="652"/>
      <c r="CQ36" s="653" t="str">
        <f>IF('各会計、関係団体の財政状況及び健全化判断比率'!BS9="","",'各会計、関係団体の財政状況及び健全化判断比率'!BS9)</f>
        <v>可児市文化芸術振興財団</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介護保険特別会計（保険事業勘定）</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岐阜県市町村会館組合</v>
      </c>
      <c r="BZ37" s="653"/>
      <c r="CA37" s="653"/>
      <c r="CB37" s="653"/>
      <c r="CC37" s="653"/>
      <c r="CD37" s="653"/>
      <c r="CE37" s="653"/>
      <c r="CF37" s="653"/>
      <c r="CG37" s="653"/>
      <c r="CH37" s="653"/>
      <c r="CI37" s="653"/>
      <c r="CJ37" s="653"/>
      <c r="CK37" s="653"/>
      <c r="CL37" s="653"/>
      <c r="CM37" s="653"/>
      <c r="CN37" s="213"/>
      <c r="CO37" s="652">
        <f t="shared" si="3"/>
        <v>25</v>
      </c>
      <c r="CP37" s="652"/>
      <c r="CQ37" s="653" t="str">
        <f>IF('各会計、関係団体の財政状況及び健全化判断比率'!BS10="","",'各会計、関係団体の財政状況及び健全化判断比率'!BS10)</f>
        <v>可児市土地開発公社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〇</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8</v>
      </c>
      <c r="V38" s="652"/>
      <c r="W38" s="653" t="str">
        <f>IF('各会計、関係団体の財政状況及び健全化判断比率'!B32="","",'各会計、関係団体の財政状況及び健全化判断比率'!B32)</f>
        <v>介護保険特別会計（介護サービス事業勘定）</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岐阜県市町村職員退職手当組合</v>
      </c>
      <c r="BZ38" s="653"/>
      <c r="CA38" s="653"/>
      <c r="CB38" s="653"/>
      <c r="CC38" s="653"/>
      <c r="CD38" s="653"/>
      <c r="CE38" s="653"/>
      <c r="CF38" s="653"/>
      <c r="CG38" s="653"/>
      <c r="CH38" s="653"/>
      <c r="CI38" s="653"/>
      <c r="CJ38" s="653"/>
      <c r="CK38" s="653"/>
      <c r="CL38" s="653"/>
      <c r="CM38" s="653"/>
      <c r="CN38" s="213"/>
      <c r="CO38" s="652">
        <f t="shared" si="3"/>
        <v>26</v>
      </c>
      <c r="CP38" s="652"/>
      <c r="CQ38" s="653" t="str">
        <f>IF('各会計、関係団体の財政状況及び健全化判断比率'!BS11="","",'各会計、関係団体の財政状況及び健全化判断比率'!BS11)</f>
        <v>可児道の駅</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可茂消防事務組合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18</v>
      </c>
      <c r="BX40" s="652"/>
      <c r="BY40" s="653" t="str">
        <f>IF('各会計、関係団体の財政状況及び健全化判断比率'!B74="","",'各会計、関係団体の財政状況及び健全化判断比率'!B74)</f>
        <v>中濃地域農業共済事務組合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19</v>
      </c>
      <c r="BX41" s="652"/>
      <c r="BY41" s="653" t="str">
        <f>IF('各会計、関係団体の財政状況及び健全化判断比率'!B75="","",'各会計、関係団体の財政状況及び健全化判断比率'!B75)</f>
        <v>岐阜県後期高齢者医療広域連合一般会計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20</v>
      </c>
      <c r="BX42" s="652"/>
      <c r="BY42" s="653" t="str">
        <f>IF('各会計、関係団体の財政状況及び健全化判断比率'!B76="","",'各会計、関係団体の財政状況及び健全化判断比率'!B76)</f>
        <v>岐阜県後期高齢者医療広域連合特別会計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21</v>
      </c>
      <c r="BX43" s="652"/>
      <c r="BY43" s="653" t="str">
        <f>IF('各会計、関係団体の財政状況及び健全化判断比率'!B77="","",'各会計、関係団体の財政状況及び健全化判断比率'!B77)</f>
        <v>可茂公設地方卸売市場組合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214</v>
      </c>
    </row>
    <row r="50" spans="5:5">
      <c r="E50" s="187" t="s">
        <v>215</v>
      </c>
    </row>
    <row r="51" spans="5:5">
      <c r="E51" s="187" t="s">
        <v>216</v>
      </c>
    </row>
    <row r="52" spans="5:5">
      <c r="E52" s="187" t="s">
        <v>217</v>
      </c>
    </row>
    <row r="53" spans="5:5"/>
    <row r="54" spans="5:5"/>
    <row r="55" spans="5:5"/>
    <row r="56" spans="5:5"/>
    <row r="57" spans="5:5" hidden="1"/>
    <row r="58" spans="5:5" hidden="1"/>
    <row r="59" spans="5:5" hidden="1"/>
  </sheetData>
  <sheetProtection algorithmName="SHA-512" hashValue="ffl31Df/OoF1U+4yRilrZY3kYRiXDs2Z12WI23ILm1TcsUSIhpsZJxXv9AukPoiK8YualRm0KB2mCuQnTLiCDQ==" saltValue="BwrJeNQdWG6of9j23CfW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44" t="s">
        <v>577</v>
      </c>
      <c r="D34" s="1244"/>
      <c r="E34" s="1245"/>
      <c r="F34" s="32">
        <v>13.02</v>
      </c>
      <c r="G34" s="33">
        <v>12.17</v>
      </c>
      <c r="H34" s="33">
        <v>10.220000000000001</v>
      </c>
      <c r="I34" s="33">
        <v>11.14</v>
      </c>
      <c r="J34" s="34">
        <v>11.57</v>
      </c>
      <c r="K34" s="22"/>
      <c r="L34" s="22"/>
      <c r="M34" s="22"/>
      <c r="N34" s="22"/>
      <c r="O34" s="22"/>
      <c r="P34" s="22"/>
    </row>
    <row r="35" spans="1:16" ht="39" customHeight="1">
      <c r="A35" s="22"/>
      <c r="B35" s="35"/>
      <c r="C35" s="1238" t="s">
        <v>578</v>
      </c>
      <c r="D35" s="1239"/>
      <c r="E35" s="1240"/>
      <c r="F35" s="36">
        <v>5.63</v>
      </c>
      <c r="G35" s="37">
        <v>6.95</v>
      </c>
      <c r="H35" s="37">
        <v>5.6</v>
      </c>
      <c r="I35" s="37">
        <v>4.7</v>
      </c>
      <c r="J35" s="38">
        <v>6.26</v>
      </c>
      <c r="K35" s="22"/>
      <c r="L35" s="22"/>
      <c r="M35" s="22"/>
      <c r="N35" s="22"/>
      <c r="O35" s="22"/>
      <c r="P35" s="22"/>
    </row>
    <row r="36" spans="1:16" ht="39" customHeight="1">
      <c r="A36" s="22"/>
      <c r="B36" s="35"/>
      <c r="C36" s="1238" t="s">
        <v>579</v>
      </c>
      <c r="D36" s="1239"/>
      <c r="E36" s="1240"/>
      <c r="F36" s="36">
        <v>3.33</v>
      </c>
      <c r="G36" s="37">
        <v>3.52</v>
      </c>
      <c r="H36" s="37">
        <v>4.7300000000000004</v>
      </c>
      <c r="I36" s="37">
        <v>4.12</v>
      </c>
      <c r="J36" s="38">
        <v>1.97</v>
      </c>
      <c r="K36" s="22"/>
      <c r="L36" s="22"/>
      <c r="M36" s="22"/>
      <c r="N36" s="22"/>
      <c r="O36" s="22"/>
      <c r="P36" s="22"/>
    </row>
    <row r="37" spans="1:16" ht="39" customHeight="1">
      <c r="A37" s="22"/>
      <c r="B37" s="35"/>
      <c r="C37" s="1238" t="s">
        <v>580</v>
      </c>
      <c r="D37" s="1239"/>
      <c r="E37" s="1240"/>
      <c r="F37" s="36" t="s">
        <v>527</v>
      </c>
      <c r="G37" s="37" t="s">
        <v>527</v>
      </c>
      <c r="H37" s="37" t="s">
        <v>527</v>
      </c>
      <c r="I37" s="37" t="s">
        <v>527</v>
      </c>
      <c r="J37" s="38">
        <v>0.93</v>
      </c>
      <c r="K37" s="22"/>
      <c r="L37" s="22"/>
      <c r="M37" s="22"/>
      <c r="N37" s="22"/>
      <c r="O37" s="22"/>
      <c r="P37" s="22"/>
    </row>
    <row r="38" spans="1:16" ht="39" customHeight="1">
      <c r="A38" s="22"/>
      <c r="B38" s="35"/>
      <c r="C38" s="1238" t="s">
        <v>581</v>
      </c>
      <c r="D38" s="1239"/>
      <c r="E38" s="1240"/>
      <c r="F38" s="36">
        <v>0.52</v>
      </c>
      <c r="G38" s="37">
        <v>0.5</v>
      </c>
      <c r="H38" s="37">
        <v>1</v>
      </c>
      <c r="I38" s="37">
        <v>1.5</v>
      </c>
      <c r="J38" s="38">
        <v>0.69</v>
      </c>
      <c r="K38" s="22"/>
      <c r="L38" s="22"/>
      <c r="M38" s="22"/>
      <c r="N38" s="22"/>
      <c r="O38" s="22"/>
      <c r="P38" s="22"/>
    </row>
    <row r="39" spans="1:16" ht="39" customHeight="1">
      <c r="A39" s="22"/>
      <c r="B39" s="35"/>
      <c r="C39" s="1238" t="s">
        <v>582</v>
      </c>
      <c r="D39" s="1239"/>
      <c r="E39" s="1240"/>
      <c r="F39" s="36">
        <v>0.19</v>
      </c>
      <c r="G39" s="37">
        <v>0.2</v>
      </c>
      <c r="H39" s="37">
        <v>0.21</v>
      </c>
      <c r="I39" s="37">
        <v>0.22</v>
      </c>
      <c r="J39" s="38">
        <v>0.22</v>
      </c>
      <c r="K39" s="22"/>
      <c r="L39" s="22"/>
      <c r="M39" s="22"/>
      <c r="N39" s="22"/>
      <c r="O39" s="22"/>
      <c r="P39" s="22"/>
    </row>
    <row r="40" spans="1:16" ht="39" customHeight="1">
      <c r="A40" s="22"/>
      <c r="B40" s="35"/>
      <c r="C40" s="1238" t="s">
        <v>583</v>
      </c>
      <c r="D40" s="1239"/>
      <c r="E40" s="1240"/>
      <c r="F40" s="36">
        <v>0.13</v>
      </c>
      <c r="G40" s="37">
        <v>0.13</v>
      </c>
      <c r="H40" s="37">
        <v>0.14000000000000001</v>
      </c>
      <c r="I40" s="37">
        <v>0.17</v>
      </c>
      <c r="J40" s="38">
        <v>0.15</v>
      </c>
      <c r="K40" s="22"/>
      <c r="L40" s="22"/>
      <c r="M40" s="22"/>
      <c r="N40" s="22"/>
      <c r="O40" s="22"/>
      <c r="P40" s="22"/>
    </row>
    <row r="41" spans="1:16" ht="39" customHeight="1">
      <c r="A41" s="22"/>
      <c r="B41" s="35"/>
      <c r="C41" s="1238" t="s">
        <v>584</v>
      </c>
      <c r="D41" s="1239"/>
      <c r="E41" s="1240"/>
      <c r="F41" s="36">
        <v>0.03</v>
      </c>
      <c r="G41" s="37">
        <v>0.03</v>
      </c>
      <c r="H41" s="37">
        <v>0.08</v>
      </c>
      <c r="I41" s="37">
        <v>0.12</v>
      </c>
      <c r="J41" s="38">
        <v>0.14000000000000001</v>
      </c>
      <c r="K41" s="22"/>
      <c r="L41" s="22"/>
      <c r="M41" s="22"/>
      <c r="N41" s="22"/>
      <c r="O41" s="22"/>
      <c r="P41" s="22"/>
    </row>
    <row r="42" spans="1:16" ht="39" customHeight="1">
      <c r="A42" s="22"/>
      <c r="B42" s="39"/>
      <c r="C42" s="1238" t="s">
        <v>585</v>
      </c>
      <c r="D42" s="1239"/>
      <c r="E42" s="1240"/>
      <c r="F42" s="36" t="s">
        <v>527</v>
      </c>
      <c r="G42" s="37" t="s">
        <v>527</v>
      </c>
      <c r="H42" s="37" t="s">
        <v>527</v>
      </c>
      <c r="I42" s="37" t="s">
        <v>527</v>
      </c>
      <c r="J42" s="38" t="s">
        <v>527</v>
      </c>
      <c r="K42" s="22"/>
      <c r="L42" s="22"/>
      <c r="M42" s="22"/>
      <c r="N42" s="22"/>
      <c r="O42" s="22"/>
      <c r="P42" s="22"/>
    </row>
    <row r="43" spans="1:16" ht="39" customHeight="1" thickBot="1">
      <c r="A43" s="22"/>
      <c r="B43" s="40"/>
      <c r="C43" s="1241" t="s">
        <v>586</v>
      </c>
      <c r="D43" s="1242"/>
      <c r="E43" s="1243"/>
      <c r="F43" s="41">
        <v>1.06</v>
      </c>
      <c r="G43" s="42">
        <v>0.65</v>
      </c>
      <c r="H43" s="42">
        <v>0.99</v>
      </c>
      <c r="I43" s="42">
        <v>1.03</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HKT9T+CCcrqBkv9d4Y3idP2gXOOHguAkOkeQYilyWgm0nLYzkvNnaT0/xXz1bmhictKhBrroylFPbsq75QwVg==" saltValue="k3DNvIuGPUCqxjOB1OAt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46" t="s">
        <v>11</v>
      </c>
      <c r="C45" s="1247"/>
      <c r="D45" s="58"/>
      <c r="E45" s="1252" t="s">
        <v>12</v>
      </c>
      <c r="F45" s="1252"/>
      <c r="G45" s="1252"/>
      <c r="H45" s="1252"/>
      <c r="I45" s="1252"/>
      <c r="J45" s="1253"/>
      <c r="K45" s="59">
        <v>2067</v>
      </c>
      <c r="L45" s="60">
        <v>1985</v>
      </c>
      <c r="M45" s="60">
        <v>2021</v>
      </c>
      <c r="N45" s="60">
        <v>2144</v>
      </c>
      <c r="O45" s="61">
        <v>2291</v>
      </c>
      <c r="P45" s="48"/>
      <c r="Q45" s="48"/>
      <c r="R45" s="48"/>
      <c r="S45" s="48"/>
      <c r="T45" s="48"/>
      <c r="U45" s="48"/>
    </row>
    <row r="46" spans="1:21" ht="30.75" customHeight="1">
      <c r="A46" s="48"/>
      <c r="B46" s="1248"/>
      <c r="C46" s="1249"/>
      <c r="D46" s="62"/>
      <c r="E46" s="1254" t="s">
        <v>13</v>
      </c>
      <c r="F46" s="1254"/>
      <c r="G46" s="1254"/>
      <c r="H46" s="1254"/>
      <c r="I46" s="1254"/>
      <c r="J46" s="1255"/>
      <c r="K46" s="63" t="s">
        <v>527</v>
      </c>
      <c r="L46" s="64" t="s">
        <v>527</v>
      </c>
      <c r="M46" s="64" t="s">
        <v>527</v>
      </c>
      <c r="N46" s="64" t="s">
        <v>527</v>
      </c>
      <c r="O46" s="65" t="s">
        <v>527</v>
      </c>
      <c r="P46" s="48"/>
      <c r="Q46" s="48"/>
      <c r="R46" s="48"/>
      <c r="S46" s="48"/>
      <c r="T46" s="48"/>
      <c r="U46" s="48"/>
    </row>
    <row r="47" spans="1:21" ht="30.75" customHeight="1">
      <c r="A47" s="48"/>
      <c r="B47" s="1248"/>
      <c r="C47" s="1249"/>
      <c r="D47" s="62"/>
      <c r="E47" s="1254" t="s">
        <v>14</v>
      </c>
      <c r="F47" s="1254"/>
      <c r="G47" s="1254"/>
      <c r="H47" s="1254"/>
      <c r="I47" s="1254"/>
      <c r="J47" s="1255"/>
      <c r="K47" s="63" t="s">
        <v>527</v>
      </c>
      <c r="L47" s="64" t="s">
        <v>527</v>
      </c>
      <c r="M47" s="64" t="s">
        <v>527</v>
      </c>
      <c r="N47" s="64" t="s">
        <v>527</v>
      </c>
      <c r="O47" s="65" t="s">
        <v>527</v>
      </c>
      <c r="P47" s="48"/>
      <c r="Q47" s="48"/>
      <c r="R47" s="48"/>
      <c r="S47" s="48"/>
      <c r="T47" s="48"/>
      <c r="U47" s="48"/>
    </row>
    <row r="48" spans="1:21" ht="30.75" customHeight="1">
      <c r="A48" s="48"/>
      <c r="B48" s="1248"/>
      <c r="C48" s="1249"/>
      <c r="D48" s="62"/>
      <c r="E48" s="1254" t="s">
        <v>15</v>
      </c>
      <c r="F48" s="1254"/>
      <c r="G48" s="1254"/>
      <c r="H48" s="1254"/>
      <c r="I48" s="1254"/>
      <c r="J48" s="1255"/>
      <c r="K48" s="63">
        <v>1587</v>
      </c>
      <c r="L48" s="64">
        <v>1605</v>
      </c>
      <c r="M48" s="64">
        <v>1744</v>
      </c>
      <c r="N48" s="64">
        <v>1705</v>
      </c>
      <c r="O48" s="65">
        <v>1654</v>
      </c>
      <c r="P48" s="48"/>
      <c r="Q48" s="48"/>
      <c r="R48" s="48"/>
      <c r="S48" s="48"/>
      <c r="T48" s="48"/>
      <c r="U48" s="48"/>
    </row>
    <row r="49" spans="1:21" ht="30.75" customHeight="1">
      <c r="A49" s="48"/>
      <c r="B49" s="1248"/>
      <c r="C49" s="1249"/>
      <c r="D49" s="62"/>
      <c r="E49" s="1254" t="s">
        <v>16</v>
      </c>
      <c r="F49" s="1254"/>
      <c r="G49" s="1254"/>
      <c r="H49" s="1254"/>
      <c r="I49" s="1254"/>
      <c r="J49" s="1255"/>
      <c r="K49" s="63">
        <v>80</v>
      </c>
      <c r="L49" s="64">
        <v>84</v>
      </c>
      <c r="M49" s="64">
        <v>89</v>
      </c>
      <c r="N49" s="64">
        <v>91</v>
      </c>
      <c r="O49" s="65">
        <v>59</v>
      </c>
      <c r="P49" s="48"/>
      <c r="Q49" s="48"/>
      <c r="R49" s="48"/>
      <c r="S49" s="48"/>
      <c r="T49" s="48"/>
      <c r="U49" s="48"/>
    </row>
    <row r="50" spans="1:21" ht="30.75" customHeight="1">
      <c r="A50" s="48"/>
      <c r="B50" s="1248"/>
      <c r="C50" s="1249"/>
      <c r="D50" s="62"/>
      <c r="E50" s="1254" t="s">
        <v>17</v>
      </c>
      <c r="F50" s="1254"/>
      <c r="G50" s="1254"/>
      <c r="H50" s="1254"/>
      <c r="I50" s="1254"/>
      <c r="J50" s="1255"/>
      <c r="K50" s="63">
        <v>113</v>
      </c>
      <c r="L50" s="64">
        <v>94</v>
      </c>
      <c r="M50" s="64">
        <v>94</v>
      </c>
      <c r="N50" s="64">
        <v>94</v>
      </c>
      <c r="O50" s="65">
        <v>95</v>
      </c>
      <c r="P50" s="48"/>
      <c r="Q50" s="48"/>
      <c r="R50" s="48"/>
      <c r="S50" s="48"/>
      <c r="T50" s="48"/>
      <c r="U50" s="48"/>
    </row>
    <row r="51" spans="1:21" ht="30.75" customHeight="1">
      <c r="A51" s="48"/>
      <c r="B51" s="1250"/>
      <c r="C51" s="1251"/>
      <c r="D51" s="66"/>
      <c r="E51" s="1254" t="s">
        <v>18</v>
      </c>
      <c r="F51" s="1254"/>
      <c r="G51" s="1254"/>
      <c r="H51" s="1254"/>
      <c r="I51" s="1254"/>
      <c r="J51" s="1255"/>
      <c r="K51" s="63" t="s">
        <v>527</v>
      </c>
      <c r="L51" s="64" t="s">
        <v>527</v>
      </c>
      <c r="M51" s="64" t="s">
        <v>527</v>
      </c>
      <c r="N51" s="64" t="s">
        <v>527</v>
      </c>
      <c r="O51" s="65" t="s">
        <v>527</v>
      </c>
      <c r="P51" s="48"/>
      <c r="Q51" s="48"/>
      <c r="R51" s="48"/>
      <c r="S51" s="48"/>
      <c r="T51" s="48"/>
      <c r="U51" s="48"/>
    </row>
    <row r="52" spans="1:21" ht="30.75" customHeight="1">
      <c r="A52" s="48"/>
      <c r="B52" s="1256" t="s">
        <v>19</v>
      </c>
      <c r="C52" s="1257"/>
      <c r="D52" s="66"/>
      <c r="E52" s="1254" t="s">
        <v>20</v>
      </c>
      <c r="F52" s="1254"/>
      <c r="G52" s="1254"/>
      <c r="H52" s="1254"/>
      <c r="I52" s="1254"/>
      <c r="J52" s="1255"/>
      <c r="K52" s="63">
        <v>4005</v>
      </c>
      <c r="L52" s="64">
        <v>3896</v>
      </c>
      <c r="M52" s="64">
        <v>3905</v>
      </c>
      <c r="N52" s="64">
        <v>3899</v>
      </c>
      <c r="O52" s="65">
        <v>4043</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-158</v>
      </c>
      <c r="L53" s="69">
        <v>-128</v>
      </c>
      <c r="M53" s="69">
        <v>43</v>
      </c>
      <c r="N53" s="69">
        <v>135</v>
      </c>
      <c r="O53" s="70">
        <v>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c r="B57" s="1262" t="s">
        <v>25</v>
      </c>
      <c r="C57" s="1263"/>
      <c r="D57" s="1266" t="s">
        <v>26</v>
      </c>
      <c r="E57" s="1267"/>
      <c r="F57" s="1267"/>
      <c r="G57" s="1267"/>
      <c r="H57" s="1267"/>
      <c r="I57" s="1267"/>
      <c r="J57" s="1268"/>
      <c r="K57" s="82" t="s">
        <v>615</v>
      </c>
      <c r="L57" s="83" t="s">
        <v>616</v>
      </c>
      <c r="M57" s="83" t="s">
        <v>616</v>
      </c>
      <c r="N57" s="83" t="s">
        <v>617</v>
      </c>
      <c r="O57" s="84" t="s">
        <v>616</v>
      </c>
    </row>
    <row r="58" spans="1:21" ht="31.5" customHeight="1" thickBot="1">
      <c r="B58" s="1264"/>
      <c r="C58" s="1265"/>
      <c r="D58" s="1269" t="s">
        <v>27</v>
      </c>
      <c r="E58" s="1270"/>
      <c r="F58" s="1270"/>
      <c r="G58" s="1270"/>
      <c r="H58" s="1270"/>
      <c r="I58" s="1270"/>
      <c r="J58" s="1271"/>
      <c r="K58" s="85" t="s">
        <v>616</v>
      </c>
      <c r="L58" s="86" t="s">
        <v>616</v>
      </c>
      <c r="M58" s="86" t="s">
        <v>616</v>
      </c>
      <c r="N58" s="86" t="s">
        <v>616</v>
      </c>
      <c r="O58" s="87" t="s">
        <v>616</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keONdosLSK2XCzTVNF28Snmol8AceYwguLbKqaO8Or2CEeImVFLPwKsP6rQrbRJV4jSq0Ya7SqydLM9VX9iIQ==" saltValue="Zqaj2E010pSx9wENBJog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568</v>
      </c>
      <c r="J40" s="99" t="s">
        <v>569</v>
      </c>
      <c r="K40" s="99" t="s">
        <v>570</v>
      </c>
      <c r="L40" s="99" t="s">
        <v>571</v>
      </c>
      <c r="M40" s="100" t="s">
        <v>572</v>
      </c>
    </row>
    <row r="41" spans="2:13" ht="27.75" customHeight="1">
      <c r="B41" s="1272" t="s">
        <v>30</v>
      </c>
      <c r="C41" s="1273"/>
      <c r="D41" s="101"/>
      <c r="E41" s="1278" t="s">
        <v>31</v>
      </c>
      <c r="F41" s="1278"/>
      <c r="G41" s="1278"/>
      <c r="H41" s="1279"/>
      <c r="I41" s="102">
        <v>16504</v>
      </c>
      <c r="J41" s="103">
        <v>16494</v>
      </c>
      <c r="K41" s="103">
        <v>18527</v>
      </c>
      <c r="L41" s="103">
        <v>21319</v>
      </c>
      <c r="M41" s="104">
        <v>21826</v>
      </c>
    </row>
    <row r="42" spans="2:13" ht="27.75" customHeight="1">
      <c r="B42" s="1274"/>
      <c r="C42" s="1275"/>
      <c r="D42" s="105"/>
      <c r="E42" s="1280" t="s">
        <v>32</v>
      </c>
      <c r="F42" s="1280"/>
      <c r="G42" s="1280"/>
      <c r="H42" s="1281"/>
      <c r="I42" s="106">
        <v>1419</v>
      </c>
      <c r="J42" s="107">
        <v>950</v>
      </c>
      <c r="K42" s="107">
        <v>775</v>
      </c>
      <c r="L42" s="107">
        <v>660</v>
      </c>
      <c r="M42" s="108">
        <v>609</v>
      </c>
    </row>
    <row r="43" spans="2:13" ht="27.75" customHeight="1">
      <c r="B43" s="1274"/>
      <c r="C43" s="1275"/>
      <c r="D43" s="105"/>
      <c r="E43" s="1280" t="s">
        <v>33</v>
      </c>
      <c r="F43" s="1280"/>
      <c r="G43" s="1280"/>
      <c r="H43" s="1281"/>
      <c r="I43" s="106">
        <v>15898</v>
      </c>
      <c r="J43" s="107">
        <v>14799</v>
      </c>
      <c r="K43" s="107">
        <v>14281</v>
      </c>
      <c r="L43" s="107">
        <v>13446</v>
      </c>
      <c r="M43" s="108">
        <v>12418</v>
      </c>
    </row>
    <row r="44" spans="2:13" ht="27.75" customHeight="1">
      <c r="B44" s="1274"/>
      <c r="C44" s="1275"/>
      <c r="D44" s="105"/>
      <c r="E44" s="1280" t="s">
        <v>34</v>
      </c>
      <c r="F44" s="1280"/>
      <c r="G44" s="1280"/>
      <c r="H44" s="1281"/>
      <c r="I44" s="106">
        <v>489</v>
      </c>
      <c r="J44" s="107">
        <v>411</v>
      </c>
      <c r="K44" s="107">
        <v>325</v>
      </c>
      <c r="L44" s="107">
        <v>406</v>
      </c>
      <c r="M44" s="108">
        <v>1288</v>
      </c>
    </row>
    <row r="45" spans="2:13" ht="27.75" customHeight="1">
      <c r="B45" s="1274"/>
      <c r="C45" s="1275"/>
      <c r="D45" s="105"/>
      <c r="E45" s="1280" t="s">
        <v>35</v>
      </c>
      <c r="F45" s="1280"/>
      <c r="G45" s="1280"/>
      <c r="H45" s="1281"/>
      <c r="I45" s="106" t="s">
        <v>527</v>
      </c>
      <c r="J45" s="107" t="s">
        <v>527</v>
      </c>
      <c r="K45" s="107" t="s">
        <v>527</v>
      </c>
      <c r="L45" s="107" t="s">
        <v>527</v>
      </c>
      <c r="M45" s="108" t="s">
        <v>527</v>
      </c>
    </row>
    <row r="46" spans="2:13" ht="27.75" customHeight="1">
      <c r="B46" s="1274"/>
      <c r="C46" s="1275"/>
      <c r="D46" s="109"/>
      <c r="E46" s="1280" t="s">
        <v>36</v>
      </c>
      <c r="F46" s="1280"/>
      <c r="G46" s="1280"/>
      <c r="H46" s="1281"/>
      <c r="I46" s="106" t="s">
        <v>527</v>
      </c>
      <c r="J46" s="107" t="s">
        <v>527</v>
      </c>
      <c r="K46" s="107" t="s">
        <v>527</v>
      </c>
      <c r="L46" s="107" t="s">
        <v>527</v>
      </c>
      <c r="M46" s="108" t="s">
        <v>527</v>
      </c>
    </row>
    <row r="47" spans="2:13" ht="27.75" customHeight="1">
      <c r="B47" s="1274"/>
      <c r="C47" s="1275"/>
      <c r="D47" s="110"/>
      <c r="E47" s="1282" t="s">
        <v>37</v>
      </c>
      <c r="F47" s="1283"/>
      <c r="G47" s="1283"/>
      <c r="H47" s="1284"/>
      <c r="I47" s="106" t="s">
        <v>527</v>
      </c>
      <c r="J47" s="107" t="s">
        <v>527</v>
      </c>
      <c r="K47" s="107" t="s">
        <v>527</v>
      </c>
      <c r="L47" s="107" t="s">
        <v>527</v>
      </c>
      <c r="M47" s="108" t="s">
        <v>527</v>
      </c>
    </row>
    <row r="48" spans="2:13" ht="27.75" customHeight="1">
      <c r="B48" s="1274"/>
      <c r="C48" s="1275"/>
      <c r="D48" s="105"/>
      <c r="E48" s="1280" t="s">
        <v>38</v>
      </c>
      <c r="F48" s="1280"/>
      <c r="G48" s="1280"/>
      <c r="H48" s="1281"/>
      <c r="I48" s="106" t="s">
        <v>527</v>
      </c>
      <c r="J48" s="107" t="s">
        <v>527</v>
      </c>
      <c r="K48" s="107" t="s">
        <v>527</v>
      </c>
      <c r="L48" s="107" t="s">
        <v>527</v>
      </c>
      <c r="M48" s="108" t="s">
        <v>527</v>
      </c>
    </row>
    <row r="49" spans="2:13" ht="27.75" customHeight="1">
      <c r="B49" s="1276"/>
      <c r="C49" s="1277"/>
      <c r="D49" s="105"/>
      <c r="E49" s="1280" t="s">
        <v>39</v>
      </c>
      <c r="F49" s="1280"/>
      <c r="G49" s="1280"/>
      <c r="H49" s="1281"/>
      <c r="I49" s="106" t="s">
        <v>527</v>
      </c>
      <c r="J49" s="107" t="s">
        <v>527</v>
      </c>
      <c r="K49" s="107" t="s">
        <v>527</v>
      </c>
      <c r="L49" s="107" t="s">
        <v>527</v>
      </c>
      <c r="M49" s="108" t="s">
        <v>527</v>
      </c>
    </row>
    <row r="50" spans="2:13" ht="27.75" customHeight="1">
      <c r="B50" s="1285" t="s">
        <v>40</v>
      </c>
      <c r="C50" s="1286"/>
      <c r="D50" s="111"/>
      <c r="E50" s="1280" t="s">
        <v>41</v>
      </c>
      <c r="F50" s="1280"/>
      <c r="G50" s="1280"/>
      <c r="H50" s="1281"/>
      <c r="I50" s="106">
        <v>12561</v>
      </c>
      <c r="J50" s="107">
        <v>13244</v>
      </c>
      <c r="K50" s="107">
        <v>14956</v>
      </c>
      <c r="L50" s="107">
        <v>15637</v>
      </c>
      <c r="M50" s="108">
        <v>15208</v>
      </c>
    </row>
    <row r="51" spans="2:13" ht="27.75" customHeight="1">
      <c r="B51" s="1274"/>
      <c r="C51" s="1275"/>
      <c r="D51" s="105"/>
      <c r="E51" s="1280" t="s">
        <v>42</v>
      </c>
      <c r="F51" s="1280"/>
      <c r="G51" s="1280"/>
      <c r="H51" s="1281"/>
      <c r="I51" s="106">
        <v>10306</v>
      </c>
      <c r="J51" s="107">
        <v>9971</v>
      </c>
      <c r="K51" s="107">
        <v>9696</v>
      </c>
      <c r="L51" s="107">
        <v>9475</v>
      </c>
      <c r="M51" s="108">
        <v>9428</v>
      </c>
    </row>
    <row r="52" spans="2:13" ht="27.75" customHeight="1">
      <c r="B52" s="1276"/>
      <c r="C52" s="1277"/>
      <c r="D52" s="105"/>
      <c r="E52" s="1280" t="s">
        <v>43</v>
      </c>
      <c r="F52" s="1280"/>
      <c r="G52" s="1280"/>
      <c r="H52" s="1281"/>
      <c r="I52" s="106">
        <v>31882</v>
      </c>
      <c r="J52" s="107">
        <v>30925</v>
      </c>
      <c r="K52" s="107">
        <v>31455</v>
      </c>
      <c r="L52" s="107">
        <v>33805</v>
      </c>
      <c r="M52" s="108">
        <v>33331</v>
      </c>
    </row>
    <row r="53" spans="2:13" ht="27.75" customHeight="1" thickBot="1">
      <c r="B53" s="1287" t="s">
        <v>44</v>
      </c>
      <c r="C53" s="1288"/>
      <c r="D53" s="112"/>
      <c r="E53" s="1289" t="s">
        <v>45</v>
      </c>
      <c r="F53" s="1289"/>
      <c r="G53" s="1289"/>
      <c r="H53" s="1290"/>
      <c r="I53" s="113">
        <v>-20439</v>
      </c>
      <c r="J53" s="114">
        <v>-21485</v>
      </c>
      <c r="K53" s="114">
        <v>-22199</v>
      </c>
      <c r="L53" s="114">
        <v>-23086</v>
      </c>
      <c r="M53" s="115">
        <v>-21826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2z5ul2s4/zwww9yscfyqLugdo1ESYJ/uqTdBu+C/EIJeKshDrPzg1Bo7JDWD9AMALrtHIoB81ZEsM/eL5GCWQ==" saltValue="eQe/gVVXMSwsx48yNKi3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570</v>
      </c>
      <c r="G54" s="124" t="s">
        <v>571</v>
      </c>
      <c r="H54" s="125" t="s">
        <v>572</v>
      </c>
    </row>
    <row r="55" spans="2:8" ht="52.5" customHeight="1">
      <c r="B55" s="126"/>
      <c r="C55" s="1299" t="s">
        <v>48</v>
      </c>
      <c r="D55" s="1299"/>
      <c r="E55" s="1300"/>
      <c r="F55" s="127">
        <v>6779</v>
      </c>
      <c r="G55" s="127">
        <v>6631</v>
      </c>
      <c r="H55" s="128">
        <v>5764</v>
      </c>
    </row>
    <row r="56" spans="2:8" ht="52.5" customHeight="1">
      <c r="B56" s="129"/>
      <c r="C56" s="1301" t="s">
        <v>49</v>
      </c>
      <c r="D56" s="1301"/>
      <c r="E56" s="1302"/>
      <c r="F56" s="130">
        <v>612</v>
      </c>
      <c r="G56" s="130">
        <v>614</v>
      </c>
      <c r="H56" s="131">
        <v>216</v>
      </c>
    </row>
    <row r="57" spans="2:8" ht="53.25" customHeight="1">
      <c r="B57" s="129"/>
      <c r="C57" s="1303" t="s">
        <v>50</v>
      </c>
      <c r="D57" s="1303"/>
      <c r="E57" s="1304"/>
      <c r="F57" s="132">
        <v>5927</v>
      </c>
      <c r="G57" s="132">
        <v>6240</v>
      </c>
      <c r="H57" s="133">
        <v>6587</v>
      </c>
    </row>
    <row r="58" spans="2:8" ht="45.75" customHeight="1">
      <c r="B58" s="134"/>
      <c r="C58" s="1291" t="s">
        <v>618</v>
      </c>
      <c r="D58" s="1292"/>
      <c r="E58" s="1293"/>
      <c r="F58" s="135">
        <v>5591</v>
      </c>
      <c r="G58" s="135">
        <v>5612</v>
      </c>
      <c r="H58" s="136">
        <v>5652</v>
      </c>
    </row>
    <row r="59" spans="2:8" ht="45.75" customHeight="1">
      <c r="B59" s="134"/>
      <c r="C59" s="1291" t="s">
        <v>619</v>
      </c>
      <c r="D59" s="1292"/>
      <c r="E59" s="1293"/>
      <c r="F59" s="135">
        <v>301</v>
      </c>
      <c r="G59" s="135">
        <v>605</v>
      </c>
      <c r="H59" s="136">
        <v>911</v>
      </c>
    </row>
    <row r="60" spans="2:8" ht="45.75" customHeight="1">
      <c r="B60" s="134"/>
      <c r="C60" s="1291" t="s">
        <v>620</v>
      </c>
      <c r="D60" s="1292"/>
      <c r="E60" s="1293"/>
      <c r="F60" s="135">
        <v>25</v>
      </c>
      <c r="G60" s="135">
        <v>14</v>
      </c>
      <c r="H60" s="136">
        <v>14</v>
      </c>
    </row>
    <row r="61" spans="2:8" ht="45.75" customHeight="1">
      <c r="B61" s="134"/>
      <c r="C61" s="1291" t="s">
        <v>621</v>
      </c>
      <c r="D61" s="1292"/>
      <c r="E61" s="1293"/>
      <c r="F61" s="135">
        <v>10</v>
      </c>
      <c r="G61" s="135">
        <v>10</v>
      </c>
      <c r="H61" s="136">
        <v>10</v>
      </c>
    </row>
    <row r="62" spans="2:8" ht="45.75" customHeight="1" thickBot="1">
      <c r="B62" s="137"/>
      <c r="C62" s="1294"/>
      <c r="D62" s="1295"/>
      <c r="E62" s="1296"/>
      <c r="F62" s="138"/>
      <c r="G62" s="138"/>
      <c r="H62" s="139"/>
    </row>
    <row r="63" spans="2:8" ht="52.5" customHeight="1" thickBot="1">
      <c r="B63" s="140"/>
      <c r="C63" s="1297" t="s">
        <v>51</v>
      </c>
      <c r="D63" s="1297"/>
      <c r="E63" s="1298"/>
      <c r="F63" s="141">
        <v>13317</v>
      </c>
      <c r="G63" s="141">
        <v>13485</v>
      </c>
      <c r="H63" s="142">
        <v>12568</v>
      </c>
    </row>
    <row r="64" spans="2:8" ht="15" customHeight="1"/>
    <row r="65" ht="0" hidden="1" customHeight="1"/>
    <row r="66" ht="0" hidden="1" customHeight="1"/>
  </sheetData>
  <sheetProtection algorithmName="SHA-512" hashValue="WJjbm4Tie3i0eP9qGpTnDdc+bO7KlKpUgYPoHwCHAjSTyVxDxOO+wLRUyfl4HnlnXCCMXLmHAv0o2aQbMp7C5Q==" saltValue="wohZ1tdTWbUAL+CRhCVH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625</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625</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626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627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628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629</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568</v>
      </c>
      <c r="BQ50" s="1310"/>
      <c r="BR50" s="1310"/>
      <c r="BS50" s="1310"/>
      <c r="BT50" s="1310"/>
      <c r="BU50" s="1310"/>
      <c r="BV50" s="1310"/>
      <c r="BW50" s="1310"/>
      <c r="BX50" s="1310" t="s">
        <v>569</v>
      </c>
      <c r="BY50" s="1310"/>
      <c r="BZ50" s="1310"/>
      <c r="CA50" s="1310"/>
      <c r="CB50" s="1310"/>
      <c r="CC50" s="1310"/>
      <c r="CD50" s="1310"/>
      <c r="CE50" s="1310"/>
      <c r="CF50" s="1310" t="s">
        <v>570</v>
      </c>
      <c r="CG50" s="1310"/>
      <c r="CH50" s="1310"/>
      <c r="CI50" s="1310"/>
      <c r="CJ50" s="1310"/>
      <c r="CK50" s="1310"/>
      <c r="CL50" s="1310"/>
      <c r="CM50" s="1310"/>
      <c r="CN50" s="1310" t="s">
        <v>571</v>
      </c>
      <c r="CO50" s="1310"/>
      <c r="CP50" s="1310"/>
      <c r="CQ50" s="1310"/>
      <c r="CR50" s="1310"/>
      <c r="CS50" s="1310"/>
      <c r="CT50" s="1310"/>
      <c r="CU50" s="1310"/>
      <c r="CV50" s="1310" t="s">
        <v>572</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630</v>
      </c>
      <c r="AO51" s="1308"/>
      <c r="AP51" s="1308"/>
      <c r="AQ51" s="1308"/>
      <c r="AR51" s="1308"/>
      <c r="AS51" s="1308"/>
      <c r="AT51" s="1308"/>
      <c r="AU51" s="1308"/>
      <c r="AV51" s="1308"/>
      <c r="AW51" s="1308"/>
      <c r="AX51" s="1308"/>
      <c r="AY51" s="1308"/>
      <c r="AZ51" s="1308"/>
      <c r="BA51" s="1308"/>
      <c r="BB51" s="1308" t="s">
        <v>631</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17"/>
      <c r="CO51" s="1305"/>
      <c r="CP51" s="1305"/>
      <c r="CQ51" s="1305"/>
      <c r="CR51" s="1305"/>
      <c r="CS51" s="1305"/>
      <c r="CT51" s="1305"/>
      <c r="CU51" s="1305"/>
      <c r="CV51" s="1305"/>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632</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54.9</v>
      </c>
      <c r="BY53" s="1305"/>
      <c r="BZ53" s="1305"/>
      <c r="CA53" s="1305"/>
      <c r="CB53" s="1305"/>
      <c r="CC53" s="1305"/>
      <c r="CD53" s="1305"/>
      <c r="CE53" s="1305"/>
      <c r="CF53" s="1305">
        <v>53.5</v>
      </c>
      <c r="CG53" s="1305"/>
      <c r="CH53" s="1305"/>
      <c r="CI53" s="1305"/>
      <c r="CJ53" s="1305"/>
      <c r="CK53" s="1305"/>
      <c r="CL53" s="1305"/>
      <c r="CM53" s="1305"/>
      <c r="CN53" s="1317"/>
      <c r="CO53" s="1305"/>
      <c r="CP53" s="1305"/>
      <c r="CQ53" s="1305"/>
      <c r="CR53" s="1305"/>
      <c r="CS53" s="1305"/>
      <c r="CT53" s="1305"/>
      <c r="CU53" s="1305"/>
      <c r="CV53" s="1305">
        <v>55.4</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633</v>
      </c>
      <c r="AO55" s="1310"/>
      <c r="AP55" s="1310"/>
      <c r="AQ55" s="1310"/>
      <c r="AR55" s="1310"/>
      <c r="AS55" s="1310"/>
      <c r="AT55" s="1310"/>
      <c r="AU55" s="1310"/>
      <c r="AV55" s="1310"/>
      <c r="AW55" s="1310"/>
      <c r="AX55" s="1310"/>
      <c r="AY55" s="1310"/>
      <c r="AZ55" s="1310"/>
      <c r="BA55" s="1310"/>
      <c r="BB55" s="1308" t="s">
        <v>631</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37.299999999999997</v>
      </c>
      <c r="BY55" s="1305"/>
      <c r="BZ55" s="1305"/>
      <c r="CA55" s="1305"/>
      <c r="CB55" s="1305"/>
      <c r="CC55" s="1305"/>
      <c r="CD55" s="1305"/>
      <c r="CE55" s="1305"/>
      <c r="CF55" s="1305">
        <v>33.1</v>
      </c>
      <c r="CG55" s="1305"/>
      <c r="CH55" s="1305"/>
      <c r="CI55" s="1305"/>
      <c r="CJ55" s="1305"/>
      <c r="CK55" s="1305"/>
      <c r="CL55" s="1305"/>
      <c r="CM55" s="1305"/>
      <c r="CN55" s="1317"/>
      <c r="CO55" s="1305"/>
      <c r="CP55" s="1305"/>
      <c r="CQ55" s="1305"/>
      <c r="CR55" s="1305"/>
      <c r="CS55" s="1305"/>
      <c r="CT55" s="1305"/>
      <c r="CU55" s="1305"/>
      <c r="CV55" s="1305">
        <v>25.3</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634</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55.2</v>
      </c>
      <c r="BY57" s="1305"/>
      <c r="BZ57" s="1305"/>
      <c r="CA57" s="1305"/>
      <c r="CB57" s="1305"/>
      <c r="CC57" s="1305"/>
      <c r="CD57" s="1305"/>
      <c r="CE57" s="1305"/>
      <c r="CF57" s="1305">
        <v>57.2</v>
      </c>
      <c r="CG57" s="1305"/>
      <c r="CH57" s="1305"/>
      <c r="CI57" s="1305"/>
      <c r="CJ57" s="1305"/>
      <c r="CK57" s="1305"/>
      <c r="CL57" s="1305"/>
      <c r="CM57" s="1305"/>
      <c r="CN57" s="1317"/>
      <c r="CO57" s="1305"/>
      <c r="CP57" s="1305"/>
      <c r="CQ57" s="1305"/>
      <c r="CR57" s="1305"/>
      <c r="CS57" s="1305"/>
      <c r="CT57" s="1305"/>
      <c r="CU57" s="1305"/>
      <c r="CV57" s="1305">
        <v>59.9</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635</v>
      </c>
    </row>
    <row r="64" spans="1:109">
      <c r="B64" s="394"/>
      <c r="G64" s="401"/>
      <c r="I64" s="414"/>
      <c r="J64" s="414"/>
      <c r="K64" s="414"/>
      <c r="L64" s="414"/>
      <c r="M64" s="414"/>
      <c r="N64" s="415"/>
      <c r="AM64" s="401"/>
      <c r="AN64" s="401" t="s">
        <v>627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636</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629</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568</v>
      </c>
      <c r="BQ72" s="1310"/>
      <c r="BR72" s="1310"/>
      <c r="BS72" s="1310"/>
      <c r="BT72" s="1310"/>
      <c r="BU72" s="1310"/>
      <c r="BV72" s="1310"/>
      <c r="BW72" s="1310"/>
      <c r="BX72" s="1310" t="s">
        <v>569</v>
      </c>
      <c r="BY72" s="1310"/>
      <c r="BZ72" s="1310"/>
      <c r="CA72" s="1310"/>
      <c r="CB72" s="1310"/>
      <c r="CC72" s="1310"/>
      <c r="CD72" s="1310"/>
      <c r="CE72" s="1310"/>
      <c r="CF72" s="1310" t="s">
        <v>570</v>
      </c>
      <c r="CG72" s="1310"/>
      <c r="CH72" s="1310"/>
      <c r="CI72" s="1310"/>
      <c r="CJ72" s="1310"/>
      <c r="CK72" s="1310"/>
      <c r="CL72" s="1310"/>
      <c r="CM72" s="1310"/>
      <c r="CN72" s="1310" t="s">
        <v>571</v>
      </c>
      <c r="CO72" s="1310"/>
      <c r="CP72" s="1310"/>
      <c r="CQ72" s="1310"/>
      <c r="CR72" s="1310"/>
      <c r="CS72" s="1310"/>
      <c r="CT72" s="1310"/>
      <c r="CU72" s="1310"/>
      <c r="CV72" s="1310" t="s">
        <v>572</v>
      </c>
      <c r="CW72" s="1310"/>
      <c r="CX72" s="1310"/>
      <c r="CY72" s="1310"/>
      <c r="CZ72" s="1310"/>
      <c r="DA72" s="1310"/>
      <c r="DB72" s="1310"/>
      <c r="DC72" s="1310"/>
    </row>
    <row r="73" spans="2:107">
      <c r="B73" s="394"/>
      <c r="G73" s="1313"/>
      <c r="H73" s="1313"/>
      <c r="I73" s="1313"/>
      <c r="J73" s="1313"/>
      <c r="K73" s="1309"/>
      <c r="L73" s="1309"/>
      <c r="M73" s="1309"/>
      <c r="N73" s="1309"/>
      <c r="AM73" s="403"/>
      <c r="AN73" s="1308" t="s">
        <v>630</v>
      </c>
      <c r="AO73" s="1308"/>
      <c r="AP73" s="1308"/>
      <c r="AQ73" s="1308"/>
      <c r="AR73" s="1308"/>
      <c r="AS73" s="1308"/>
      <c r="AT73" s="1308"/>
      <c r="AU73" s="1308"/>
      <c r="AV73" s="1308"/>
      <c r="AW73" s="1308"/>
      <c r="AX73" s="1308"/>
      <c r="AY73" s="1308"/>
      <c r="AZ73" s="1308"/>
      <c r="BA73" s="1308"/>
      <c r="BB73" s="1308" t="s">
        <v>631</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637</v>
      </c>
      <c r="BC75" s="1308"/>
      <c r="BD75" s="1308"/>
      <c r="BE75" s="1308"/>
      <c r="BF75" s="1308"/>
      <c r="BG75" s="1308"/>
      <c r="BH75" s="1308"/>
      <c r="BI75" s="1308"/>
      <c r="BJ75" s="1308"/>
      <c r="BK75" s="1308"/>
      <c r="BL75" s="1308"/>
      <c r="BM75" s="1308"/>
      <c r="BN75" s="1308"/>
      <c r="BO75" s="1308"/>
      <c r="BP75" s="1305">
        <v>1.4</v>
      </c>
      <c r="BQ75" s="1305"/>
      <c r="BR75" s="1305"/>
      <c r="BS75" s="1305"/>
      <c r="BT75" s="1305"/>
      <c r="BU75" s="1305"/>
      <c r="BV75" s="1305"/>
      <c r="BW75" s="1305"/>
      <c r="BX75" s="1305">
        <v>0</v>
      </c>
      <c r="BY75" s="1305"/>
      <c r="BZ75" s="1305"/>
      <c r="CA75" s="1305"/>
      <c r="CB75" s="1305"/>
      <c r="CC75" s="1305"/>
      <c r="CD75" s="1305"/>
      <c r="CE75" s="1305"/>
      <c r="CF75" s="1305">
        <v>-0.5</v>
      </c>
      <c r="CG75" s="1305"/>
      <c r="CH75" s="1305"/>
      <c r="CI75" s="1305"/>
      <c r="CJ75" s="1305"/>
      <c r="CK75" s="1305"/>
      <c r="CL75" s="1305"/>
      <c r="CM75" s="1305"/>
      <c r="CN75" s="1305">
        <v>0.1</v>
      </c>
      <c r="CO75" s="1305"/>
      <c r="CP75" s="1305"/>
      <c r="CQ75" s="1305"/>
      <c r="CR75" s="1305"/>
      <c r="CS75" s="1305"/>
      <c r="CT75" s="1305"/>
      <c r="CU75" s="1305"/>
      <c r="CV75" s="1305">
        <v>0.4</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633</v>
      </c>
      <c r="AO77" s="1310"/>
      <c r="AP77" s="1310"/>
      <c r="AQ77" s="1310"/>
      <c r="AR77" s="1310"/>
      <c r="AS77" s="1310"/>
      <c r="AT77" s="1310"/>
      <c r="AU77" s="1310"/>
      <c r="AV77" s="1310"/>
      <c r="AW77" s="1310"/>
      <c r="AX77" s="1310"/>
      <c r="AY77" s="1310"/>
      <c r="AZ77" s="1310"/>
      <c r="BA77" s="1310"/>
      <c r="BB77" s="1308" t="s">
        <v>631</v>
      </c>
      <c r="BC77" s="1308"/>
      <c r="BD77" s="1308"/>
      <c r="BE77" s="1308"/>
      <c r="BF77" s="1308"/>
      <c r="BG77" s="1308"/>
      <c r="BH77" s="1308"/>
      <c r="BI77" s="1308"/>
      <c r="BJ77" s="1308"/>
      <c r="BK77" s="1308"/>
      <c r="BL77" s="1308"/>
      <c r="BM77" s="1308"/>
      <c r="BN77" s="1308"/>
      <c r="BO77" s="1308"/>
      <c r="BP77" s="1305">
        <v>44.4</v>
      </c>
      <c r="BQ77" s="1305"/>
      <c r="BR77" s="1305"/>
      <c r="BS77" s="1305"/>
      <c r="BT77" s="1305"/>
      <c r="BU77" s="1305"/>
      <c r="BV77" s="1305"/>
      <c r="BW77" s="1305"/>
      <c r="BX77" s="1305">
        <v>37.299999999999997</v>
      </c>
      <c r="BY77" s="1305"/>
      <c r="BZ77" s="1305"/>
      <c r="CA77" s="1305"/>
      <c r="CB77" s="1305"/>
      <c r="CC77" s="1305"/>
      <c r="CD77" s="1305"/>
      <c r="CE77" s="1305"/>
      <c r="CF77" s="1305">
        <v>33.1</v>
      </c>
      <c r="CG77" s="1305"/>
      <c r="CH77" s="1305"/>
      <c r="CI77" s="1305"/>
      <c r="CJ77" s="1305"/>
      <c r="CK77" s="1305"/>
      <c r="CL77" s="1305"/>
      <c r="CM77" s="1305"/>
      <c r="CN77" s="1305">
        <v>31.3</v>
      </c>
      <c r="CO77" s="1305"/>
      <c r="CP77" s="1305"/>
      <c r="CQ77" s="1305"/>
      <c r="CR77" s="1305"/>
      <c r="CS77" s="1305"/>
      <c r="CT77" s="1305"/>
      <c r="CU77" s="1305"/>
      <c r="CV77" s="1305">
        <v>25.3</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637</v>
      </c>
      <c r="BC79" s="1308"/>
      <c r="BD79" s="1308"/>
      <c r="BE79" s="1308"/>
      <c r="BF79" s="1308"/>
      <c r="BG79" s="1308"/>
      <c r="BH79" s="1308"/>
      <c r="BI79" s="1308"/>
      <c r="BJ79" s="1308"/>
      <c r="BK79" s="1308"/>
      <c r="BL79" s="1308"/>
      <c r="BM79" s="1308"/>
      <c r="BN79" s="1308"/>
      <c r="BO79" s="1308"/>
      <c r="BP79" s="1305">
        <v>9.4</v>
      </c>
      <c r="BQ79" s="1305"/>
      <c r="BR79" s="1305"/>
      <c r="BS79" s="1305"/>
      <c r="BT79" s="1305"/>
      <c r="BU79" s="1305"/>
      <c r="BV79" s="1305"/>
      <c r="BW79" s="1305"/>
      <c r="BX79" s="1305">
        <v>7.8</v>
      </c>
      <c r="BY79" s="1305"/>
      <c r="BZ79" s="1305"/>
      <c r="CA79" s="1305"/>
      <c r="CB79" s="1305"/>
      <c r="CC79" s="1305"/>
      <c r="CD79" s="1305"/>
      <c r="CE79" s="1305"/>
      <c r="CF79" s="1305">
        <v>7.5</v>
      </c>
      <c r="CG79" s="1305"/>
      <c r="CH79" s="1305"/>
      <c r="CI79" s="1305"/>
      <c r="CJ79" s="1305"/>
      <c r="CK79" s="1305"/>
      <c r="CL79" s="1305"/>
      <c r="CM79" s="1305"/>
      <c r="CN79" s="1305">
        <v>7.2</v>
      </c>
      <c r="CO79" s="1305"/>
      <c r="CP79" s="1305"/>
      <c r="CQ79" s="1305"/>
      <c r="CR79" s="1305"/>
      <c r="CS79" s="1305"/>
      <c r="CT79" s="1305"/>
      <c r="CU79" s="1305"/>
      <c r="CV79" s="1305">
        <v>6.9</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wwe8HFa5cwvKAbFpL/rwWtezL3CtS693NL0UxUeU6Gy4GZ5eYf0P6iLFboYxMfBOGdLVUom+fvdXLSxblC2Dw==" saltValue="q+KcJANIj30vuLGiennBR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638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JvmCQo2VsKErpNaUlDn4FjS+gYyJs+Ch4xev079AaShQCR96md3BSvxIKXYDwCSLHQFKn6pRBoY6aidc8lBUw==" saltValue="umlgvxRohWoj6+0BxBxC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639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b3kKt07thGjy1fi2+BIqjPWZdjUooDoXYRVTouZBh+CgFIL2roCBLhErD/53dXKn4h3IlIe4DU5FEE+HuywIg==" saltValue="jYBqCSWtdFgEi8kDLNChE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565</v>
      </c>
      <c r="G2" s="156"/>
      <c r="H2" s="157"/>
    </row>
    <row r="3" spans="1:8">
      <c r="A3" s="153" t="s">
        <v>558</v>
      </c>
      <c r="B3" s="158"/>
      <c r="C3" s="159"/>
      <c r="D3" s="160">
        <v>22038</v>
      </c>
      <c r="E3" s="161"/>
      <c r="F3" s="162">
        <v>57944</v>
      </c>
      <c r="G3" s="163"/>
      <c r="H3" s="164"/>
    </row>
    <row r="4" spans="1:8">
      <c r="A4" s="165"/>
      <c r="B4" s="166"/>
      <c r="C4" s="167"/>
      <c r="D4" s="168">
        <v>13641</v>
      </c>
      <c r="E4" s="169"/>
      <c r="F4" s="170">
        <v>29326</v>
      </c>
      <c r="G4" s="171"/>
      <c r="H4" s="172"/>
    </row>
    <row r="5" spans="1:8">
      <c r="A5" s="153" t="s">
        <v>560</v>
      </c>
      <c r="B5" s="158"/>
      <c r="C5" s="159"/>
      <c r="D5" s="160">
        <v>31098</v>
      </c>
      <c r="E5" s="161"/>
      <c r="F5" s="162">
        <v>54227</v>
      </c>
      <c r="G5" s="163"/>
      <c r="H5" s="164"/>
    </row>
    <row r="6" spans="1:8">
      <c r="A6" s="165"/>
      <c r="B6" s="166"/>
      <c r="C6" s="167"/>
      <c r="D6" s="168">
        <v>21233</v>
      </c>
      <c r="E6" s="169"/>
      <c r="F6" s="170">
        <v>29694</v>
      </c>
      <c r="G6" s="171"/>
      <c r="H6" s="172"/>
    </row>
    <row r="7" spans="1:8">
      <c r="A7" s="153" t="s">
        <v>561</v>
      </c>
      <c r="B7" s="158"/>
      <c r="C7" s="159"/>
      <c r="D7" s="160">
        <v>47152</v>
      </c>
      <c r="E7" s="161"/>
      <c r="F7" s="162">
        <v>57295</v>
      </c>
      <c r="G7" s="163"/>
      <c r="H7" s="164"/>
    </row>
    <row r="8" spans="1:8">
      <c r="A8" s="165"/>
      <c r="B8" s="166"/>
      <c r="C8" s="167"/>
      <c r="D8" s="168">
        <v>32612</v>
      </c>
      <c r="E8" s="169"/>
      <c r="F8" s="170">
        <v>32771</v>
      </c>
      <c r="G8" s="171"/>
      <c r="H8" s="172"/>
    </row>
    <row r="9" spans="1:8">
      <c r="A9" s="153" t="s">
        <v>562</v>
      </c>
      <c r="B9" s="158"/>
      <c r="C9" s="159"/>
      <c r="D9" s="160">
        <v>60380</v>
      </c>
      <c r="E9" s="161"/>
      <c r="F9" s="162">
        <v>54110</v>
      </c>
      <c r="G9" s="163"/>
      <c r="H9" s="164"/>
    </row>
    <row r="10" spans="1:8">
      <c r="A10" s="165"/>
      <c r="B10" s="166"/>
      <c r="C10" s="167"/>
      <c r="D10" s="168">
        <v>42152</v>
      </c>
      <c r="E10" s="169"/>
      <c r="F10" s="170">
        <v>30620</v>
      </c>
      <c r="G10" s="171"/>
      <c r="H10" s="172"/>
    </row>
    <row r="11" spans="1:8">
      <c r="A11" s="153" t="s">
        <v>563</v>
      </c>
      <c r="B11" s="158"/>
      <c r="C11" s="159"/>
      <c r="D11" s="160">
        <v>29372</v>
      </c>
      <c r="E11" s="161"/>
      <c r="F11" s="162">
        <v>54684</v>
      </c>
      <c r="G11" s="163"/>
      <c r="H11" s="164"/>
    </row>
    <row r="12" spans="1:8">
      <c r="A12" s="165"/>
      <c r="B12" s="166"/>
      <c r="C12" s="173"/>
      <c r="D12" s="168">
        <v>17991</v>
      </c>
      <c r="E12" s="169"/>
      <c r="F12" s="170">
        <v>32829</v>
      </c>
      <c r="G12" s="171"/>
      <c r="H12" s="172"/>
    </row>
    <row r="13" spans="1:8">
      <c r="A13" s="153"/>
      <c r="B13" s="158"/>
      <c r="C13" s="174"/>
      <c r="D13" s="175">
        <v>38008</v>
      </c>
      <c r="E13" s="176"/>
      <c r="F13" s="177">
        <v>55652</v>
      </c>
      <c r="G13" s="178"/>
      <c r="H13" s="164"/>
    </row>
    <row r="14" spans="1:8">
      <c r="A14" s="165"/>
      <c r="B14" s="166"/>
      <c r="C14" s="167"/>
      <c r="D14" s="168">
        <v>25526</v>
      </c>
      <c r="E14" s="169"/>
      <c r="F14" s="170">
        <v>31048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5.96</v>
      </c>
      <c r="C19" s="179">
        <f>ROUND(VALUE(SUBSTITUTE(実質収支比率等に係る経年分析!G$48,"▲","-")),2)</f>
        <v>7.27</v>
      </c>
      <c r="D19" s="179">
        <f>ROUND(VALUE(SUBSTITUTE(実質収支比率等に係る経年分析!H$48,"▲","-")),2)</f>
        <v>5.91</v>
      </c>
      <c r="E19" s="179">
        <f>ROUND(VALUE(SUBSTITUTE(実質収支比率等に係る経年分析!I$48,"▲","-")),2)</f>
        <v>5</v>
      </c>
      <c r="F19" s="179">
        <f>ROUND(VALUE(SUBSTITUTE(実質収支比率等に係る経年分析!J$48,"▲","-")),2)</f>
        <v>6.51</v>
      </c>
    </row>
    <row r="20" spans="1:11">
      <c r="A20" s="179" t="s">
        <v>55</v>
      </c>
      <c r="B20" s="179">
        <f>ROUND(VALUE(SUBSTITUTE(実質収支比率等に係る経年分析!F$47,"▲","-")),2)</f>
        <v>36.31</v>
      </c>
      <c r="C20" s="179">
        <f>ROUND(VALUE(SUBSTITUTE(実質収支比率等に係る経年分析!G$47,"▲","-")),2)</f>
        <v>35.69</v>
      </c>
      <c r="D20" s="179">
        <f>ROUND(VALUE(SUBSTITUTE(実質収支比率等に係る経年分析!H$47,"▲","-")),2)</f>
        <v>35.47</v>
      </c>
      <c r="E20" s="179">
        <f>ROUND(VALUE(SUBSTITUTE(実質収支比率等に係る経年分析!I$47,"▲","-")),2)</f>
        <v>34.78</v>
      </c>
      <c r="F20" s="179">
        <f>ROUND(VALUE(SUBSTITUTE(実質収支比率等に係る経年分析!J$47,"▲","-")),2)</f>
        <v>30.3</v>
      </c>
    </row>
    <row r="21" spans="1:11">
      <c r="A21" s="179" t="s">
        <v>56</v>
      </c>
      <c r="B21" s="179">
        <f>IF(ISNUMBER(VALUE(SUBSTITUTE(実質収支比率等に係る経年分析!F$49,"▲","-"))),ROUND(VALUE(SUBSTITUTE(実質収支比率等に係る経年分析!F$49,"▲","-")),2),NA())</f>
        <v>-0.55000000000000004</v>
      </c>
      <c r="C21" s="179">
        <f>IF(ISNUMBER(VALUE(SUBSTITUTE(実質収支比率等に係る経年分析!G$49,"▲","-"))),ROUND(VALUE(SUBSTITUTE(実質収支比率等に係る経年分析!G$49,"▲","-")),2),NA())</f>
        <v>1.52</v>
      </c>
      <c r="D21" s="179">
        <f>IF(ISNUMBER(VALUE(SUBSTITUTE(実質収支比率等に係る経年分析!H$49,"▲","-"))),ROUND(VALUE(SUBSTITUTE(実質収支比率等に係る経年分析!H$49,"▲","-")),2),NA())</f>
        <v>-1.1599999999999999</v>
      </c>
      <c r="E21" s="179">
        <f>IF(ISNUMBER(VALUE(SUBSTITUTE(実質収支比率等に係る経年分析!I$49,"▲","-"))),ROUND(VALUE(SUBSTITUTE(実質収支比率等に係る経年分析!I$49,"▲","-")),2),NA())</f>
        <v>-1.7</v>
      </c>
      <c r="F21" s="179">
        <f>IF(ISNUMBER(VALUE(SUBSTITUTE(実質収支比率等に係る経年分析!J$49,"▲","-"))),ROUND(VALUE(SUBSTITUTE(実質収支比率等に係る経年分析!J$49,"▲","-")),2),NA())</f>
        <v>-3.06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1.06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0.65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0.99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0.14000000000000001</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0.14000000000000001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0.15</v>
      </c>
    </row>
    <row r="31" spans="1:11">
      <c r="A31" s="180" t="str">
        <f>IF(連結実質赤字比率に係る赤字・黒字の構成分析!C$39="",NA(),連結実質赤字比率に係る赤字・黒字の構成分析!C$39)</f>
        <v>自家用工業用水道事業特別会計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0.22</v>
      </c>
    </row>
    <row r="32" spans="1:11">
      <c r="A32" s="180" t="str">
        <f>IF(連結実質赤字比率に係る赤字・黒字の構成分析!C$38="",NA(),連結実質赤字比率に係る赤字・黒字の構成分析!C$38)</f>
        <v>介護保険特別会計（保険事業勘定）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0.69</v>
      </c>
    </row>
    <row r="33" spans="1:16">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#VALUE!</v>
      </c>
      <c r="I33" s="180" t="e">
        <f>IF(ROUND(VALUE(SUBSTITUTE(連結実質赤字比率に係る赤字・黒字の構成分析!I$37,"▲", "-")), 2) &gt;= 0, ABS(ROUND(VALUE(SUBSTITUTE(連結実質赤字比率に係る赤字・黒字の構成分析!I$37,"▲", "-")), 2)), NA())</f>
        <v>#VALUE!</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0.93</v>
      </c>
    </row>
    <row r="34" spans="1:16">
      <c r="A34" s="180" t="str">
        <f>IF(連結実質赤字比率に係る赤字・黒字の構成分析!C$36="",NA(),連結実質赤字比率に係る赤字・黒字の構成分析!C$36)</f>
        <v>国民健康保険事業特別会計（事業勘定）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3.33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3.52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4.7300000000000004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4.12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1.97</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5.63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6.95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6.26</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12.17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10.220000000000001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11.14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11.57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4005</v>
      </c>
      <c r="E42" s="181"/>
      <c r="F42" s="181"/>
      <c r="G42" s="181">
        <f>'実質公債費比率（分子）の構造'!L$52</f>
        <v>3896</v>
      </c>
      <c r="H42" s="181"/>
      <c r="I42" s="181"/>
      <c r="J42" s="181">
        <f>'実質公債費比率（分子）の構造'!M$52</f>
        <v>3905</v>
      </c>
      <c r="K42" s="181"/>
      <c r="L42" s="181"/>
      <c r="M42" s="181">
        <f>'実質公債費比率（分子）の構造'!N$52</f>
        <v>3899</v>
      </c>
      <c r="N42" s="181"/>
      <c r="O42" s="181"/>
      <c r="P42" s="181">
        <f>'実質公債費比率（分子）の構造'!O$52</f>
        <v>4043</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113</v>
      </c>
      <c r="C44" s="181"/>
      <c r="D44" s="181"/>
      <c r="E44" s="181">
        <f>'実質公債費比率（分子）の構造'!L$50</f>
        <v>94</v>
      </c>
      <c r="F44" s="181"/>
      <c r="G44" s="181"/>
      <c r="H44" s="181">
        <f>'実質公債費比率（分子）の構造'!M$50</f>
        <v>94</v>
      </c>
      <c r="I44" s="181"/>
      <c r="J44" s="181"/>
      <c r="K44" s="181">
        <f>'実質公債費比率（分子）の構造'!N$50</f>
        <v>94</v>
      </c>
      <c r="L44" s="181"/>
      <c r="M44" s="181"/>
      <c r="N44" s="181">
        <f>'実質公債費比率（分子）の構造'!O$50</f>
        <v>95</v>
      </c>
      <c r="O44" s="181"/>
      <c r="P44" s="181"/>
    </row>
    <row r="45" spans="1:16">
      <c r="A45" s="181" t="s">
        <v>66</v>
      </c>
      <c r="B45" s="181">
        <f>'実質公債費比率（分子）の構造'!K$49</f>
        <v>80</v>
      </c>
      <c r="C45" s="181"/>
      <c r="D45" s="181"/>
      <c r="E45" s="181">
        <f>'実質公債費比率（分子）の構造'!L$49</f>
        <v>84</v>
      </c>
      <c r="F45" s="181"/>
      <c r="G45" s="181"/>
      <c r="H45" s="181">
        <f>'実質公債費比率（分子）の構造'!M$49</f>
        <v>89</v>
      </c>
      <c r="I45" s="181"/>
      <c r="J45" s="181"/>
      <c r="K45" s="181">
        <f>'実質公債費比率（分子）の構造'!N$49</f>
        <v>91</v>
      </c>
      <c r="L45" s="181"/>
      <c r="M45" s="181"/>
      <c r="N45" s="181">
        <f>'実質公債費比率（分子）の構造'!O$49</f>
        <v>59</v>
      </c>
      <c r="O45" s="181"/>
      <c r="P45" s="181"/>
    </row>
    <row r="46" spans="1:16">
      <c r="A46" s="181" t="s">
        <v>67</v>
      </c>
      <c r="B46" s="181">
        <f>'実質公債費比率（分子）の構造'!K$48</f>
        <v>1587</v>
      </c>
      <c r="C46" s="181"/>
      <c r="D46" s="181"/>
      <c r="E46" s="181">
        <f>'実質公債費比率（分子）の構造'!L$48</f>
        <v>1605</v>
      </c>
      <c r="F46" s="181"/>
      <c r="G46" s="181"/>
      <c r="H46" s="181">
        <f>'実質公債費比率（分子）の構造'!M$48</f>
        <v>1744</v>
      </c>
      <c r="I46" s="181"/>
      <c r="J46" s="181"/>
      <c r="K46" s="181">
        <f>'実質公債費比率（分子）の構造'!N$48</f>
        <v>1705</v>
      </c>
      <c r="L46" s="181"/>
      <c r="M46" s="181"/>
      <c r="N46" s="181">
        <f>'実質公債費比率（分子）の構造'!O$48</f>
        <v>1654</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2067</v>
      </c>
      <c r="C49" s="181"/>
      <c r="D49" s="181"/>
      <c r="E49" s="181">
        <f>'実質公債費比率（分子）の構造'!L$45</f>
        <v>1985</v>
      </c>
      <c r="F49" s="181"/>
      <c r="G49" s="181"/>
      <c r="H49" s="181">
        <f>'実質公債費比率（分子）の構造'!M$45</f>
        <v>2021</v>
      </c>
      <c r="I49" s="181"/>
      <c r="J49" s="181"/>
      <c r="K49" s="181">
        <f>'実質公債費比率（分子）の構造'!N$45</f>
        <v>2144</v>
      </c>
      <c r="L49" s="181"/>
      <c r="M49" s="181"/>
      <c r="N49" s="181">
        <f>'実質公債費比率（分子）の構造'!O$45</f>
        <v>2291</v>
      </c>
      <c r="O49" s="181"/>
      <c r="P49" s="181"/>
    </row>
    <row r="50" spans="1:16">
      <c r="A50" s="181" t="s">
        <v>71</v>
      </c>
      <c r="B50" s="181" t="e">
        <f>NA()</f>
        <v>#N/A</v>
      </c>
      <c r="C50" s="181">
        <f>IF(ISNUMBER('実質公債費比率（分子）の構造'!K$53),'実質公債費比率（分子）の構造'!K$53,NA())</f>
        <v>-158</v>
      </c>
      <c r="D50" s="181" t="e">
        <f>NA()</f>
        <v>#N/A</v>
      </c>
      <c r="E50" s="181" t="e">
        <f>NA()</f>
        <v>#N/A</v>
      </c>
      <c r="F50" s="181">
        <f>IF(ISNUMBER('実質公債費比率（分子）の構造'!L$53),'実質公債費比率（分子）の構造'!L$53,NA())</f>
        <v>-128</v>
      </c>
      <c r="G50" s="181" t="e">
        <f>NA()</f>
        <v>#N/A</v>
      </c>
      <c r="H50" s="181" t="e">
        <f>NA()</f>
        <v>#N/A</v>
      </c>
      <c r="I50" s="181">
        <f>IF(ISNUMBER('実質公債費比率（分子）の構造'!M$53),'実質公債費比率（分子）の構造'!M$53,NA())</f>
        <v>43</v>
      </c>
      <c r="J50" s="181" t="e">
        <f>NA()</f>
        <v>#N/A</v>
      </c>
      <c r="K50" s="181" t="e">
        <f>NA()</f>
        <v>#N/A</v>
      </c>
      <c r="L50" s="181">
        <f>IF(ISNUMBER('実質公債費比率（分子）の構造'!N$53),'実質公債費比率（分子）の構造'!N$53,NA())</f>
        <v>135</v>
      </c>
      <c r="M50" s="181" t="e">
        <f>NA()</f>
        <v>#N/A</v>
      </c>
      <c r="N50" s="181" t="e">
        <f>NA()</f>
        <v>#N/A</v>
      </c>
      <c r="O50" s="181">
        <f>IF(ISNUMBER('実質公債費比率（分子）の構造'!O$53),'実質公債費比率（分子）の構造'!O$53,NA())</f>
        <v>56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31882</v>
      </c>
      <c r="E56" s="180"/>
      <c r="F56" s="180"/>
      <c r="G56" s="180">
        <f>'将来負担比率（分子）の構造'!J$52</f>
        <v>30925</v>
      </c>
      <c r="H56" s="180"/>
      <c r="I56" s="180"/>
      <c r="J56" s="180">
        <f>'将来負担比率（分子）の構造'!K$52</f>
        <v>31455</v>
      </c>
      <c r="K56" s="180"/>
      <c r="L56" s="180"/>
      <c r="M56" s="180">
        <f>'将来負担比率（分子）の構造'!L$52</f>
        <v>33805</v>
      </c>
      <c r="N56" s="180"/>
      <c r="O56" s="180"/>
      <c r="P56" s="180">
        <f>'将来負担比率（分子）の構造'!M$52</f>
        <v>33331</v>
      </c>
    </row>
    <row r="57" spans="1:16">
      <c r="A57" s="180" t="s">
        <v>42</v>
      </c>
      <c r="B57" s="180"/>
      <c r="C57" s="180"/>
      <c r="D57" s="180">
        <f>'将来負担比率（分子）の構造'!I$51</f>
        <v>10306</v>
      </c>
      <c r="E57" s="180"/>
      <c r="F57" s="180"/>
      <c r="G57" s="180">
        <f>'将来負担比率（分子）の構造'!J$51</f>
        <v>9971</v>
      </c>
      <c r="H57" s="180"/>
      <c r="I57" s="180"/>
      <c r="J57" s="180">
        <f>'将来負担比率（分子）の構造'!K$51</f>
        <v>9696</v>
      </c>
      <c r="K57" s="180"/>
      <c r="L57" s="180"/>
      <c r="M57" s="180">
        <f>'将来負担比率（分子）の構造'!L$51</f>
        <v>9475</v>
      </c>
      <c r="N57" s="180"/>
      <c r="O57" s="180"/>
      <c r="P57" s="180">
        <f>'将来負担比率（分子）の構造'!M$51</f>
        <v>9428</v>
      </c>
    </row>
    <row r="58" spans="1:16">
      <c r="A58" s="180" t="s">
        <v>41</v>
      </c>
      <c r="B58" s="180"/>
      <c r="C58" s="180"/>
      <c r="D58" s="180">
        <f>'将来負担比率（分子）の構造'!I$50</f>
        <v>12561</v>
      </c>
      <c r="E58" s="180"/>
      <c r="F58" s="180"/>
      <c r="G58" s="180">
        <f>'将来負担比率（分子）の構造'!J$50</f>
        <v>13244</v>
      </c>
      <c r="H58" s="180"/>
      <c r="I58" s="180"/>
      <c r="J58" s="180">
        <f>'将来負担比率（分子）の構造'!K$50</f>
        <v>14956</v>
      </c>
      <c r="K58" s="180"/>
      <c r="L58" s="180"/>
      <c r="M58" s="180">
        <f>'将来負担比率（分子）の構造'!L$50</f>
        <v>15637</v>
      </c>
      <c r="N58" s="180"/>
      <c r="O58" s="180"/>
      <c r="P58" s="180">
        <f>'将来負担比率（分子）の構造'!M$50</f>
        <v>15208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t="str">
        <f>'将来負担比率（分子）の構造'!I$45</f>
        <v>-</v>
      </c>
      <c r="C62" s="180"/>
      <c r="D62" s="180"/>
      <c r="E62" s="180" t="str">
        <f>'将来負担比率（分子）の構造'!J$45</f>
        <v>-</v>
      </c>
      <c r="F62" s="180"/>
      <c r="G62" s="180"/>
      <c r="H62" s="180" t="str">
        <f>'将来負担比率（分子）の構造'!K$45</f>
        <v>-</v>
      </c>
      <c r="I62" s="180"/>
      <c r="J62" s="180"/>
      <c r="K62" s="180" t="str">
        <f>'将来負担比率（分子）の構造'!L$45</f>
        <v>-</v>
      </c>
      <c r="L62" s="180"/>
      <c r="M62" s="180"/>
      <c r="N62" s="180" t="str">
        <f>'将来負担比率（分子）の構造'!M$45</f>
        <v>-</v>
      </c>
      <c r="O62" s="180"/>
      <c r="P62" s="180"/>
    </row>
    <row r="63" spans="1:16">
      <c r="A63" s="180" t="s">
        <v>34</v>
      </c>
      <c r="B63" s="180">
        <f>'将来負担比率（分子）の構造'!I$44</f>
        <v>489</v>
      </c>
      <c r="C63" s="180"/>
      <c r="D63" s="180"/>
      <c r="E63" s="180">
        <f>'将来負担比率（分子）の構造'!J$44</f>
        <v>411</v>
      </c>
      <c r="F63" s="180"/>
      <c r="G63" s="180"/>
      <c r="H63" s="180">
        <f>'将来負担比率（分子）の構造'!K$44</f>
        <v>325</v>
      </c>
      <c r="I63" s="180"/>
      <c r="J63" s="180"/>
      <c r="K63" s="180">
        <f>'将来負担比率（分子）の構造'!L$44</f>
        <v>406</v>
      </c>
      <c r="L63" s="180"/>
      <c r="M63" s="180"/>
      <c r="N63" s="180">
        <f>'将来負担比率（分子）の構造'!M$44</f>
        <v>1288</v>
      </c>
      <c r="O63" s="180"/>
      <c r="P63" s="180"/>
    </row>
    <row r="64" spans="1:16">
      <c r="A64" s="180" t="s">
        <v>33</v>
      </c>
      <c r="B64" s="180">
        <f>'将来負担比率（分子）の構造'!I$43</f>
        <v>15898</v>
      </c>
      <c r="C64" s="180"/>
      <c r="D64" s="180"/>
      <c r="E64" s="180">
        <f>'将来負担比率（分子）の構造'!J$43</f>
        <v>14799</v>
      </c>
      <c r="F64" s="180"/>
      <c r="G64" s="180"/>
      <c r="H64" s="180">
        <f>'将来負担比率（分子）の構造'!K$43</f>
        <v>14281</v>
      </c>
      <c r="I64" s="180"/>
      <c r="J64" s="180"/>
      <c r="K64" s="180">
        <f>'将来負担比率（分子）の構造'!L$43</f>
        <v>13446</v>
      </c>
      <c r="L64" s="180"/>
      <c r="M64" s="180"/>
      <c r="N64" s="180">
        <f>'将来負担比率（分子）の構造'!M$43</f>
        <v>12418</v>
      </c>
      <c r="O64" s="180"/>
      <c r="P64" s="180"/>
    </row>
    <row r="65" spans="1:16">
      <c r="A65" s="180" t="s">
        <v>32</v>
      </c>
      <c r="B65" s="180">
        <f>'将来負担比率（分子）の構造'!I$42</f>
        <v>1419</v>
      </c>
      <c r="C65" s="180"/>
      <c r="D65" s="180"/>
      <c r="E65" s="180">
        <f>'将来負担比率（分子）の構造'!J$42</f>
        <v>950</v>
      </c>
      <c r="F65" s="180"/>
      <c r="G65" s="180"/>
      <c r="H65" s="180">
        <f>'将来負担比率（分子）の構造'!K$42</f>
        <v>775</v>
      </c>
      <c r="I65" s="180"/>
      <c r="J65" s="180"/>
      <c r="K65" s="180">
        <f>'将来負担比率（分子）の構造'!L$42</f>
        <v>660</v>
      </c>
      <c r="L65" s="180"/>
      <c r="M65" s="180"/>
      <c r="N65" s="180">
        <f>'将来負担比率（分子）の構造'!M$42</f>
        <v>609</v>
      </c>
      <c r="O65" s="180"/>
      <c r="P65" s="180"/>
    </row>
    <row r="66" spans="1:16">
      <c r="A66" s="180" t="s">
        <v>31</v>
      </c>
      <c r="B66" s="180">
        <f>'将来負担比率（分子）の構造'!I$41</f>
        <v>16504</v>
      </c>
      <c r="C66" s="180"/>
      <c r="D66" s="180"/>
      <c r="E66" s="180">
        <f>'将来負担比率（分子）の構造'!J$41</f>
        <v>16494</v>
      </c>
      <c r="F66" s="180"/>
      <c r="G66" s="180"/>
      <c r="H66" s="180">
        <f>'将来負担比率（分子）の構造'!K$41</f>
        <v>18527</v>
      </c>
      <c r="I66" s="180"/>
      <c r="J66" s="180"/>
      <c r="K66" s="180">
        <f>'将来負担比率（分子）の構造'!L$41</f>
        <v>21319</v>
      </c>
      <c r="L66" s="180"/>
      <c r="M66" s="180"/>
      <c r="N66" s="180">
        <f>'将来負担比率（分子）の構造'!M$41</f>
        <v>21826</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6779</v>
      </c>
      <c r="C72" s="184">
        <f>基金残高に係る経年分析!G55</f>
        <v>6631</v>
      </c>
      <c r="D72" s="184">
        <f>基金残高に係る経年分析!H55</f>
        <v>5764</v>
      </c>
    </row>
    <row r="73" spans="1:16">
      <c r="A73" s="183" t="s">
        <v>78</v>
      </c>
      <c r="B73" s="184">
        <f>基金残高に係る経年分析!F56</f>
        <v>612</v>
      </c>
      <c r="C73" s="184">
        <f>基金残高に係る経年分析!G56</f>
        <v>614</v>
      </c>
      <c r="D73" s="184">
        <f>基金残高に係る経年分析!H56</f>
        <v>216</v>
      </c>
    </row>
    <row r="74" spans="1:16">
      <c r="A74" s="183" t="s">
        <v>79</v>
      </c>
      <c r="B74" s="184">
        <f>基金残高に係る経年分析!F57</f>
        <v>5927</v>
      </c>
      <c r="C74" s="184">
        <f>基金残高に係る経年分析!G57</f>
        <v>6240</v>
      </c>
      <c r="D74" s="184">
        <f>基金残高に係る経年分析!H57</f>
        <v>6587</v>
      </c>
    </row>
  </sheetData>
  <sheetProtection algorithmName="SHA-512" hashValue="wXUS8m+cRcWb/jQqmPqK1A5CZtgI5+5HKsRFv/DtEFkC96R4jGh5+AITAnZ11mMTLICwLEePPfE3wsn6kgl7yw==" saltValue="w0FCs07Ri0C4tHmiIoc5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218</v>
      </c>
      <c r="DI1" s="656"/>
      <c r="DJ1" s="656"/>
      <c r="DK1" s="656"/>
      <c r="DL1" s="656"/>
      <c r="DM1" s="656"/>
      <c r="DN1" s="657"/>
      <c r="DO1" s="225"/>
      <c r="DP1" s="655" t="s">
        <v>219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221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224</v>
      </c>
      <c r="S4" s="659"/>
      <c r="T4" s="659"/>
      <c r="U4" s="659"/>
      <c r="V4" s="659"/>
      <c r="W4" s="659"/>
      <c r="X4" s="659"/>
      <c r="Y4" s="660"/>
      <c r="Z4" s="658" t="s">
        <v>225</v>
      </c>
      <c r="AA4" s="659"/>
      <c r="AB4" s="659"/>
      <c r="AC4" s="660"/>
      <c r="AD4" s="658" t="s">
        <v>226</v>
      </c>
      <c r="AE4" s="659"/>
      <c r="AF4" s="659"/>
      <c r="AG4" s="659"/>
      <c r="AH4" s="659"/>
      <c r="AI4" s="659"/>
      <c r="AJ4" s="659"/>
      <c r="AK4" s="660"/>
      <c r="AL4" s="658" t="s">
        <v>225</v>
      </c>
      <c r="AM4" s="659"/>
      <c r="AN4" s="659"/>
      <c r="AO4" s="660"/>
      <c r="AP4" s="664" t="s">
        <v>227</v>
      </c>
      <c r="AQ4" s="664"/>
      <c r="AR4" s="664"/>
      <c r="AS4" s="664"/>
      <c r="AT4" s="664"/>
      <c r="AU4" s="664"/>
      <c r="AV4" s="664"/>
      <c r="AW4" s="664"/>
      <c r="AX4" s="664"/>
      <c r="AY4" s="664"/>
      <c r="AZ4" s="664"/>
      <c r="BA4" s="664"/>
      <c r="BB4" s="664"/>
      <c r="BC4" s="664"/>
      <c r="BD4" s="664"/>
      <c r="BE4" s="664"/>
      <c r="BF4" s="664"/>
      <c r="BG4" s="664" t="s">
        <v>228</v>
      </c>
      <c r="BH4" s="664"/>
      <c r="BI4" s="664"/>
      <c r="BJ4" s="664"/>
      <c r="BK4" s="664"/>
      <c r="BL4" s="664"/>
      <c r="BM4" s="664"/>
      <c r="BN4" s="664"/>
      <c r="BO4" s="664" t="s">
        <v>225</v>
      </c>
      <c r="BP4" s="664"/>
      <c r="BQ4" s="664"/>
      <c r="BR4" s="664"/>
      <c r="BS4" s="664" t="s">
        <v>229</v>
      </c>
      <c r="BT4" s="664"/>
      <c r="BU4" s="664"/>
      <c r="BV4" s="664"/>
      <c r="BW4" s="664"/>
      <c r="BX4" s="664"/>
      <c r="BY4" s="664"/>
      <c r="BZ4" s="664"/>
      <c r="CA4" s="664"/>
      <c r="CB4" s="664"/>
      <c r="CD4" s="661" t="s">
        <v>230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231</v>
      </c>
      <c r="C5" s="666"/>
      <c r="D5" s="666"/>
      <c r="E5" s="666"/>
      <c r="F5" s="666"/>
      <c r="G5" s="666"/>
      <c r="H5" s="666"/>
      <c r="I5" s="666"/>
      <c r="J5" s="666"/>
      <c r="K5" s="666"/>
      <c r="L5" s="666"/>
      <c r="M5" s="666"/>
      <c r="N5" s="666"/>
      <c r="O5" s="666"/>
      <c r="P5" s="666"/>
      <c r="Q5" s="667"/>
      <c r="R5" s="668">
        <v>14740673</v>
      </c>
      <c r="S5" s="669"/>
      <c r="T5" s="669"/>
      <c r="U5" s="669"/>
      <c r="V5" s="669"/>
      <c r="W5" s="669"/>
      <c r="X5" s="669"/>
      <c r="Y5" s="670"/>
      <c r="Z5" s="671">
        <v>44.6</v>
      </c>
      <c r="AA5" s="671"/>
      <c r="AB5" s="671"/>
      <c r="AC5" s="671"/>
      <c r="AD5" s="672">
        <v>13609940</v>
      </c>
      <c r="AE5" s="672"/>
      <c r="AF5" s="672"/>
      <c r="AG5" s="672"/>
      <c r="AH5" s="672"/>
      <c r="AI5" s="672"/>
      <c r="AJ5" s="672"/>
      <c r="AK5" s="672"/>
      <c r="AL5" s="673">
        <v>75.400000000000006</v>
      </c>
      <c r="AM5" s="674"/>
      <c r="AN5" s="674"/>
      <c r="AO5" s="675"/>
      <c r="AP5" s="665" t="s">
        <v>232</v>
      </c>
      <c r="AQ5" s="666"/>
      <c r="AR5" s="666"/>
      <c r="AS5" s="666"/>
      <c r="AT5" s="666"/>
      <c r="AU5" s="666"/>
      <c r="AV5" s="666"/>
      <c r="AW5" s="666"/>
      <c r="AX5" s="666"/>
      <c r="AY5" s="666"/>
      <c r="AZ5" s="666"/>
      <c r="BA5" s="666"/>
      <c r="BB5" s="666"/>
      <c r="BC5" s="666"/>
      <c r="BD5" s="666"/>
      <c r="BE5" s="666"/>
      <c r="BF5" s="667"/>
      <c r="BG5" s="679">
        <v>13609940</v>
      </c>
      <c r="BH5" s="680"/>
      <c r="BI5" s="680"/>
      <c r="BJ5" s="680"/>
      <c r="BK5" s="680"/>
      <c r="BL5" s="680"/>
      <c r="BM5" s="680"/>
      <c r="BN5" s="681"/>
      <c r="BO5" s="682">
        <v>92.3</v>
      </c>
      <c r="BP5" s="682"/>
      <c r="BQ5" s="682"/>
      <c r="BR5" s="682"/>
      <c r="BS5" s="683" t="s">
        <v>233</v>
      </c>
      <c r="BT5" s="683"/>
      <c r="BU5" s="683"/>
      <c r="BV5" s="683"/>
      <c r="BW5" s="683"/>
      <c r="BX5" s="683"/>
      <c r="BY5" s="683"/>
      <c r="BZ5" s="683"/>
      <c r="CA5" s="683"/>
      <c r="CB5" s="687"/>
      <c r="CD5" s="661" t="s">
        <v>227</v>
      </c>
      <c r="CE5" s="662"/>
      <c r="CF5" s="662"/>
      <c r="CG5" s="662"/>
      <c r="CH5" s="662"/>
      <c r="CI5" s="662"/>
      <c r="CJ5" s="662"/>
      <c r="CK5" s="662"/>
      <c r="CL5" s="662"/>
      <c r="CM5" s="662"/>
      <c r="CN5" s="662"/>
      <c r="CO5" s="662"/>
      <c r="CP5" s="662"/>
      <c r="CQ5" s="663"/>
      <c r="CR5" s="661" t="s">
        <v>234</v>
      </c>
      <c r="CS5" s="662"/>
      <c r="CT5" s="662"/>
      <c r="CU5" s="662"/>
      <c r="CV5" s="662"/>
      <c r="CW5" s="662"/>
      <c r="CX5" s="662"/>
      <c r="CY5" s="663"/>
      <c r="CZ5" s="661" t="s">
        <v>225</v>
      </c>
      <c r="DA5" s="662"/>
      <c r="DB5" s="662"/>
      <c r="DC5" s="663"/>
      <c r="DD5" s="661" t="s">
        <v>235</v>
      </c>
      <c r="DE5" s="662"/>
      <c r="DF5" s="662"/>
      <c r="DG5" s="662"/>
      <c r="DH5" s="662"/>
      <c r="DI5" s="662"/>
      <c r="DJ5" s="662"/>
      <c r="DK5" s="662"/>
      <c r="DL5" s="662"/>
      <c r="DM5" s="662"/>
      <c r="DN5" s="662"/>
      <c r="DO5" s="662"/>
      <c r="DP5" s="663"/>
      <c r="DQ5" s="661" t="s">
        <v>236</v>
      </c>
      <c r="DR5" s="662"/>
      <c r="DS5" s="662"/>
      <c r="DT5" s="662"/>
      <c r="DU5" s="662"/>
      <c r="DV5" s="662"/>
      <c r="DW5" s="662"/>
      <c r="DX5" s="662"/>
      <c r="DY5" s="662"/>
      <c r="DZ5" s="662"/>
      <c r="EA5" s="662"/>
      <c r="EB5" s="662"/>
      <c r="EC5" s="663"/>
    </row>
    <row r="6" spans="2:143" ht="11.25" customHeight="1">
      <c r="B6" s="676" t="s">
        <v>237</v>
      </c>
      <c r="C6" s="677"/>
      <c r="D6" s="677"/>
      <c r="E6" s="677"/>
      <c r="F6" s="677"/>
      <c r="G6" s="677"/>
      <c r="H6" s="677"/>
      <c r="I6" s="677"/>
      <c r="J6" s="677"/>
      <c r="K6" s="677"/>
      <c r="L6" s="677"/>
      <c r="M6" s="677"/>
      <c r="N6" s="677"/>
      <c r="O6" s="677"/>
      <c r="P6" s="677"/>
      <c r="Q6" s="678"/>
      <c r="R6" s="679">
        <v>294319</v>
      </c>
      <c r="S6" s="680"/>
      <c r="T6" s="680"/>
      <c r="U6" s="680"/>
      <c r="V6" s="680"/>
      <c r="W6" s="680"/>
      <c r="X6" s="680"/>
      <c r="Y6" s="681"/>
      <c r="Z6" s="682">
        <v>0.9</v>
      </c>
      <c r="AA6" s="682"/>
      <c r="AB6" s="682"/>
      <c r="AC6" s="682"/>
      <c r="AD6" s="683">
        <v>294319</v>
      </c>
      <c r="AE6" s="683"/>
      <c r="AF6" s="683"/>
      <c r="AG6" s="683"/>
      <c r="AH6" s="683"/>
      <c r="AI6" s="683"/>
      <c r="AJ6" s="683"/>
      <c r="AK6" s="683"/>
      <c r="AL6" s="684">
        <v>1.6</v>
      </c>
      <c r="AM6" s="685"/>
      <c r="AN6" s="685"/>
      <c r="AO6" s="686"/>
      <c r="AP6" s="676" t="s">
        <v>238</v>
      </c>
      <c r="AQ6" s="677"/>
      <c r="AR6" s="677"/>
      <c r="AS6" s="677"/>
      <c r="AT6" s="677"/>
      <c r="AU6" s="677"/>
      <c r="AV6" s="677"/>
      <c r="AW6" s="677"/>
      <c r="AX6" s="677"/>
      <c r="AY6" s="677"/>
      <c r="AZ6" s="677"/>
      <c r="BA6" s="677"/>
      <c r="BB6" s="677"/>
      <c r="BC6" s="677"/>
      <c r="BD6" s="677"/>
      <c r="BE6" s="677"/>
      <c r="BF6" s="678"/>
      <c r="BG6" s="679">
        <v>13609940</v>
      </c>
      <c r="BH6" s="680"/>
      <c r="BI6" s="680"/>
      <c r="BJ6" s="680"/>
      <c r="BK6" s="680"/>
      <c r="BL6" s="680"/>
      <c r="BM6" s="680"/>
      <c r="BN6" s="681"/>
      <c r="BO6" s="682">
        <v>92.3</v>
      </c>
      <c r="BP6" s="682"/>
      <c r="BQ6" s="682"/>
      <c r="BR6" s="682"/>
      <c r="BS6" s="683" t="s">
        <v>233</v>
      </c>
      <c r="BT6" s="683"/>
      <c r="BU6" s="683"/>
      <c r="BV6" s="683"/>
      <c r="BW6" s="683"/>
      <c r="BX6" s="683"/>
      <c r="BY6" s="683"/>
      <c r="BZ6" s="683"/>
      <c r="CA6" s="683"/>
      <c r="CB6" s="687"/>
      <c r="CD6" s="690" t="s">
        <v>239</v>
      </c>
      <c r="CE6" s="691"/>
      <c r="CF6" s="691"/>
      <c r="CG6" s="691"/>
      <c r="CH6" s="691"/>
      <c r="CI6" s="691"/>
      <c r="CJ6" s="691"/>
      <c r="CK6" s="691"/>
      <c r="CL6" s="691"/>
      <c r="CM6" s="691"/>
      <c r="CN6" s="691"/>
      <c r="CO6" s="691"/>
      <c r="CP6" s="691"/>
      <c r="CQ6" s="692"/>
      <c r="CR6" s="679">
        <v>257266</v>
      </c>
      <c r="CS6" s="680"/>
      <c r="CT6" s="680"/>
      <c r="CU6" s="680"/>
      <c r="CV6" s="680"/>
      <c r="CW6" s="680"/>
      <c r="CX6" s="680"/>
      <c r="CY6" s="681"/>
      <c r="CZ6" s="673">
        <v>0.9</v>
      </c>
      <c r="DA6" s="674"/>
      <c r="DB6" s="674"/>
      <c r="DC6" s="693"/>
      <c r="DD6" s="688" t="s">
        <v>233</v>
      </c>
      <c r="DE6" s="680"/>
      <c r="DF6" s="680"/>
      <c r="DG6" s="680"/>
      <c r="DH6" s="680"/>
      <c r="DI6" s="680"/>
      <c r="DJ6" s="680"/>
      <c r="DK6" s="680"/>
      <c r="DL6" s="680"/>
      <c r="DM6" s="680"/>
      <c r="DN6" s="680"/>
      <c r="DO6" s="680"/>
      <c r="DP6" s="681"/>
      <c r="DQ6" s="688">
        <v>257266</v>
      </c>
      <c r="DR6" s="680"/>
      <c r="DS6" s="680"/>
      <c r="DT6" s="680"/>
      <c r="DU6" s="680"/>
      <c r="DV6" s="680"/>
      <c r="DW6" s="680"/>
      <c r="DX6" s="680"/>
      <c r="DY6" s="680"/>
      <c r="DZ6" s="680"/>
      <c r="EA6" s="680"/>
      <c r="EB6" s="680"/>
      <c r="EC6" s="689"/>
    </row>
    <row r="7" spans="2:143" ht="11.25" customHeight="1">
      <c r="B7" s="676" t="s">
        <v>240</v>
      </c>
      <c r="C7" s="677"/>
      <c r="D7" s="677"/>
      <c r="E7" s="677"/>
      <c r="F7" s="677"/>
      <c r="G7" s="677"/>
      <c r="H7" s="677"/>
      <c r="I7" s="677"/>
      <c r="J7" s="677"/>
      <c r="K7" s="677"/>
      <c r="L7" s="677"/>
      <c r="M7" s="677"/>
      <c r="N7" s="677"/>
      <c r="O7" s="677"/>
      <c r="P7" s="677"/>
      <c r="Q7" s="678"/>
      <c r="R7" s="679">
        <v>36617</v>
      </c>
      <c r="S7" s="680"/>
      <c r="T7" s="680"/>
      <c r="U7" s="680"/>
      <c r="V7" s="680"/>
      <c r="W7" s="680"/>
      <c r="X7" s="680"/>
      <c r="Y7" s="681"/>
      <c r="Z7" s="682">
        <v>0.1</v>
      </c>
      <c r="AA7" s="682"/>
      <c r="AB7" s="682"/>
      <c r="AC7" s="682"/>
      <c r="AD7" s="683">
        <v>36617</v>
      </c>
      <c r="AE7" s="683"/>
      <c r="AF7" s="683"/>
      <c r="AG7" s="683"/>
      <c r="AH7" s="683"/>
      <c r="AI7" s="683"/>
      <c r="AJ7" s="683"/>
      <c r="AK7" s="683"/>
      <c r="AL7" s="684">
        <v>0.2</v>
      </c>
      <c r="AM7" s="685"/>
      <c r="AN7" s="685"/>
      <c r="AO7" s="686"/>
      <c r="AP7" s="676" t="s">
        <v>241</v>
      </c>
      <c r="AQ7" s="677"/>
      <c r="AR7" s="677"/>
      <c r="AS7" s="677"/>
      <c r="AT7" s="677"/>
      <c r="AU7" s="677"/>
      <c r="AV7" s="677"/>
      <c r="AW7" s="677"/>
      <c r="AX7" s="677"/>
      <c r="AY7" s="677"/>
      <c r="AZ7" s="677"/>
      <c r="BA7" s="677"/>
      <c r="BB7" s="677"/>
      <c r="BC7" s="677"/>
      <c r="BD7" s="677"/>
      <c r="BE7" s="677"/>
      <c r="BF7" s="678"/>
      <c r="BG7" s="679">
        <v>6550484</v>
      </c>
      <c r="BH7" s="680"/>
      <c r="BI7" s="680"/>
      <c r="BJ7" s="680"/>
      <c r="BK7" s="680"/>
      <c r="BL7" s="680"/>
      <c r="BM7" s="680"/>
      <c r="BN7" s="681"/>
      <c r="BO7" s="682">
        <v>44.4</v>
      </c>
      <c r="BP7" s="682"/>
      <c r="BQ7" s="682"/>
      <c r="BR7" s="682"/>
      <c r="BS7" s="683" t="s">
        <v>242</v>
      </c>
      <c r="BT7" s="683"/>
      <c r="BU7" s="683"/>
      <c r="BV7" s="683"/>
      <c r="BW7" s="683"/>
      <c r="BX7" s="683"/>
      <c r="BY7" s="683"/>
      <c r="BZ7" s="683"/>
      <c r="CA7" s="683"/>
      <c r="CB7" s="687"/>
      <c r="CD7" s="694" t="s">
        <v>243</v>
      </c>
      <c r="CE7" s="695"/>
      <c r="CF7" s="695"/>
      <c r="CG7" s="695"/>
      <c r="CH7" s="695"/>
      <c r="CI7" s="695"/>
      <c r="CJ7" s="695"/>
      <c r="CK7" s="695"/>
      <c r="CL7" s="695"/>
      <c r="CM7" s="695"/>
      <c r="CN7" s="695"/>
      <c r="CO7" s="695"/>
      <c r="CP7" s="695"/>
      <c r="CQ7" s="696"/>
      <c r="CR7" s="679">
        <v>3963194</v>
      </c>
      <c r="CS7" s="680"/>
      <c r="CT7" s="680"/>
      <c r="CU7" s="680"/>
      <c r="CV7" s="680"/>
      <c r="CW7" s="680"/>
      <c r="CX7" s="680"/>
      <c r="CY7" s="681"/>
      <c r="CZ7" s="682">
        <v>13.3</v>
      </c>
      <c r="DA7" s="682"/>
      <c r="DB7" s="682"/>
      <c r="DC7" s="682"/>
      <c r="DD7" s="688">
        <v>280319</v>
      </c>
      <c r="DE7" s="680"/>
      <c r="DF7" s="680"/>
      <c r="DG7" s="680"/>
      <c r="DH7" s="680"/>
      <c r="DI7" s="680"/>
      <c r="DJ7" s="680"/>
      <c r="DK7" s="680"/>
      <c r="DL7" s="680"/>
      <c r="DM7" s="680"/>
      <c r="DN7" s="680"/>
      <c r="DO7" s="680"/>
      <c r="DP7" s="681"/>
      <c r="DQ7" s="688">
        <v>3039066</v>
      </c>
      <c r="DR7" s="680"/>
      <c r="DS7" s="680"/>
      <c r="DT7" s="680"/>
      <c r="DU7" s="680"/>
      <c r="DV7" s="680"/>
      <c r="DW7" s="680"/>
      <c r="DX7" s="680"/>
      <c r="DY7" s="680"/>
      <c r="DZ7" s="680"/>
      <c r="EA7" s="680"/>
      <c r="EB7" s="680"/>
      <c r="EC7" s="689"/>
    </row>
    <row r="8" spans="2:143" ht="11.25" customHeight="1">
      <c r="B8" s="676" t="s">
        <v>244</v>
      </c>
      <c r="C8" s="677"/>
      <c r="D8" s="677"/>
      <c r="E8" s="677"/>
      <c r="F8" s="677"/>
      <c r="G8" s="677"/>
      <c r="H8" s="677"/>
      <c r="I8" s="677"/>
      <c r="J8" s="677"/>
      <c r="K8" s="677"/>
      <c r="L8" s="677"/>
      <c r="M8" s="677"/>
      <c r="N8" s="677"/>
      <c r="O8" s="677"/>
      <c r="P8" s="677"/>
      <c r="Q8" s="678"/>
      <c r="R8" s="679">
        <v>56506</v>
      </c>
      <c r="S8" s="680"/>
      <c r="T8" s="680"/>
      <c r="U8" s="680"/>
      <c r="V8" s="680"/>
      <c r="W8" s="680"/>
      <c r="X8" s="680"/>
      <c r="Y8" s="681"/>
      <c r="Z8" s="682">
        <v>0.2</v>
      </c>
      <c r="AA8" s="682"/>
      <c r="AB8" s="682"/>
      <c r="AC8" s="682"/>
      <c r="AD8" s="683">
        <v>56506</v>
      </c>
      <c r="AE8" s="683"/>
      <c r="AF8" s="683"/>
      <c r="AG8" s="683"/>
      <c r="AH8" s="683"/>
      <c r="AI8" s="683"/>
      <c r="AJ8" s="683"/>
      <c r="AK8" s="683"/>
      <c r="AL8" s="684">
        <v>0.3</v>
      </c>
      <c r="AM8" s="685"/>
      <c r="AN8" s="685"/>
      <c r="AO8" s="686"/>
      <c r="AP8" s="676" t="s">
        <v>245</v>
      </c>
      <c r="AQ8" s="677"/>
      <c r="AR8" s="677"/>
      <c r="AS8" s="677"/>
      <c r="AT8" s="677"/>
      <c r="AU8" s="677"/>
      <c r="AV8" s="677"/>
      <c r="AW8" s="677"/>
      <c r="AX8" s="677"/>
      <c r="AY8" s="677"/>
      <c r="AZ8" s="677"/>
      <c r="BA8" s="677"/>
      <c r="BB8" s="677"/>
      <c r="BC8" s="677"/>
      <c r="BD8" s="677"/>
      <c r="BE8" s="677"/>
      <c r="BF8" s="678"/>
      <c r="BG8" s="679">
        <v>188373</v>
      </c>
      <c r="BH8" s="680"/>
      <c r="BI8" s="680"/>
      <c r="BJ8" s="680"/>
      <c r="BK8" s="680"/>
      <c r="BL8" s="680"/>
      <c r="BM8" s="680"/>
      <c r="BN8" s="681"/>
      <c r="BO8" s="682">
        <v>1.3</v>
      </c>
      <c r="BP8" s="682"/>
      <c r="BQ8" s="682"/>
      <c r="BR8" s="682"/>
      <c r="BS8" s="688" t="s">
        <v>233</v>
      </c>
      <c r="BT8" s="680"/>
      <c r="BU8" s="680"/>
      <c r="BV8" s="680"/>
      <c r="BW8" s="680"/>
      <c r="BX8" s="680"/>
      <c r="BY8" s="680"/>
      <c r="BZ8" s="680"/>
      <c r="CA8" s="680"/>
      <c r="CB8" s="689"/>
      <c r="CD8" s="694" t="s">
        <v>246</v>
      </c>
      <c r="CE8" s="695"/>
      <c r="CF8" s="695"/>
      <c r="CG8" s="695"/>
      <c r="CH8" s="695"/>
      <c r="CI8" s="695"/>
      <c r="CJ8" s="695"/>
      <c r="CK8" s="695"/>
      <c r="CL8" s="695"/>
      <c r="CM8" s="695"/>
      <c r="CN8" s="695"/>
      <c r="CO8" s="695"/>
      <c r="CP8" s="695"/>
      <c r="CQ8" s="696"/>
      <c r="CR8" s="679">
        <v>10977377</v>
      </c>
      <c r="CS8" s="680"/>
      <c r="CT8" s="680"/>
      <c r="CU8" s="680"/>
      <c r="CV8" s="680"/>
      <c r="CW8" s="680"/>
      <c r="CX8" s="680"/>
      <c r="CY8" s="681"/>
      <c r="CZ8" s="682">
        <v>36.799999999999997</v>
      </c>
      <c r="DA8" s="682"/>
      <c r="DB8" s="682"/>
      <c r="DC8" s="682"/>
      <c r="DD8" s="688">
        <v>428961</v>
      </c>
      <c r="DE8" s="680"/>
      <c r="DF8" s="680"/>
      <c r="DG8" s="680"/>
      <c r="DH8" s="680"/>
      <c r="DI8" s="680"/>
      <c r="DJ8" s="680"/>
      <c r="DK8" s="680"/>
      <c r="DL8" s="680"/>
      <c r="DM8" s="680"/>
      <c r="DN8" s="680"/>
      <c r="DO8" s="680"/>
      <c r="DP8" s="681"/>
      <c r="DQ8" s="688">
        <v>5566131</v>
      </c>
      <c r="DR8" s="680"/>
      <c r="DS8" s="680"/>
      <c r="DT8" s="680"/>
      <c r="DU8" s="680"/>
      <c r="DV8" s="680"/>
      <c r="DW8" s="680"/>
      <c r="DX8" s="680"/>
      <c r="DY8" s="680"/>
      <c r="DZ8" s="680"/>
      <c r="EA8" s="680"/>
      <c r="EB8" s="680"/>
      <c r="EC8" s="689"/>
    </row>
    <row r="9" spans="2:143" ht="11.25" customHeight="1">
      <c r="B9" s="676" t="s">
        <v>247</v>
      </c>
      <c r="C9" s="677"/>
      <c r="D9" s="677"/>
      <c r="E9" s="677"/>
      <c r="F9" s="677"/>
      <c r="G9" s="677"/>
      <c r="H9" s="677"/>
      <c r="I9" s="677"/>
      <c r="J9" s="677"/>
      <c r="K9" s="677"/>
      <c r="L9" s="677"/>
      <c r="M9" s="677"/>
      <c r="N9" s="677"/>
      <c r="O9" s="677"/>
      <c r="P9" s="677"/>
      <c r="Q9" s="678"/>
      <c r="R9" s="679">
        <v>48052</v>
      </c>
      <c r="S9" s="680"/>
      <c r="T9" s="680"/>
      <c r="U9" s="680"/>
      <c r="V9" s="680"/>
      <c r="W9" s="680"/>
      <c r="X9" s="680"/>
      <c r="Y9" s="681"/>
      <c r="Z9" s="682">
        <v>0.1</v>
      </c>
      <c r="AA9" s="682"/>
      <c r="AB9" s="682"/>
      <c r="AC9" s="682"/>
      <c r="AD9" s="683">
        <v>48052</v>
      </c>
      <c r="AE9" s="683"/>
      <c r="AF9" s="683"/>
      <c r="AG9" s="683"/>
      <c r="AH9" s="683"/>
      <c r="AI9" s="683"/>
      <c r="AJ9" s="683"/>
      <c r="AK9" s="683"/>
      <c r="AL9" s="684">
        <v>0.3</v>
      </c>
      <c r="AM9" s="685"/>
      <c r="AN9" s="685"/>
      <c r="AO9" s="686"/>
      <c r="AP9" s="676" t="s">
        <v>248</v>
      </c>
      <c r="AQ9" s="677"/>
      <c r="AR9" s="677"/>
      <c r="AS9" s="677"/>
      <c r="AT9" s="677"/>
      <c r="AU9" s="677"/>
      <c r="AV9" s="677"/>
      <c r="AW9" s="677"/>
      <c r="AX9" s="677"/>
      <c r="AY9" s="677"/>
      <c r="AZ9" s="677"/>
      <c r="BA9" s="677"/>
      <c r="BB9" s="677"/>
      <c r="BC9" s="677"/>
      <c r="BD9" s="677"/>
      <c r="BE9" s="677"/>
      <c r="BF9" s="678"/>
      <c r="BG9" s="679">
        <v>5371576</v>
      </c>
      <c r="BH9" s="680"/>
      <c r="BI9" s="680"/>
      <c r="BJ9" s="680"/>
      <c r="BK9" s="680"/>
      <c r="BL9" s="680"/>
      <c r="BM9" s="680"/>
      <c r="BN9" s="681"/>
      <c r="BO9" s="682">
        <v>36.4</v>
      </c>
      <c r="BP9" s="682"/>
      <c r="BQ9" s="682"/>
      <c r="BR9" s="682"/>
      <c r="BS9" s="688" t="s">
        <v>233</v>
      </c>
      <c r="BT9" s="680"/>
      <c r="BU9" s="680"/>
      <c r="BV9" s="680"/>
      <c r="BW9" s="680"/>
      <c r="BX9" s="680"/>
      <c r="BY9" s="680"/>
      <c r="BZ9" s="680"/>
      <c r="CA9" s="680"/>
      <c r="CB9" s="689"/>
      <c r="CD9" s="694" t="s">
        <v>249</v>
      </c>
      <c r="CE9" s="695"/>
      <c r="CF9" s="695"/>
      <c r="CG9" s="695"/>
      <c r="CH9" s="695"/>
      <c r="CI9" s="695"/>
      <c r="CJ9" s="695"/>
      <c r="CK9" s="695"/>
      <c r="CL9" s="695"/>
      <c r="CM9" s="695"/>
      <c r="CN9" s="695"/>
      <c r="CO9" s="695"/>
      <c r="CP9" s="695"/>
      <c r="CQ9" s="696"/>
      <c r="CR9" s="679">
        <v>2257450</v>
      </c>
      <c r="CS9" s="680"/>
      <c r="CT9" s="680"/>
      <c r="CU9" s="680"/>
      <c r="CV9" s="680"/>
      <c r="CW9" s="680"/>
      <c r="CX9" s="680"/>
      <c r="CY9" s="681"/>
      <c r="CZ9" s="682">
        <v>7.6</v>
      </c>
      <c r="DA9" s="682"/>
      <c r="DB9" s="682"/>
      <c r="DC9" s="682"/>
      <c r="DD9" s="688">
        <v>68655</v>
      </c>
      <c r="DE9" s="680"/>
      <c r="DF9" s="680"/>
      <c r="DG9" s="680"/>
      <c r="DH9" s="680"/>
      <c r="DI9" s="680"/>
      <c r="DJ9" s="680"/>
      <c r="DK9" s="680"/>
      <c r="DL9" s="680"/>
      <c r="DM9" s="680"/>
      <c r="DN9" s="680"/>
      <c r="DO9" s="680"/>
      <c r="DP9" s="681"/>
      <c r="DQ9" s="688">
        <v>2036977</v>
      </c>
      <c r="DR9" s="680"/>
      <c r="DS9" s="680"/>
      <c r="DT9" s="680"/>
      <c r="DU9" s="680"/>
      <c r="DV9" s="680"/>
      <c r="DW9" s="680"/>
      <c r="DX9" s="680"/>
      <c r="DY9" s="680"/>
      <c r="DZ9" s="680"/>
      <c r="EA9" s="680"/>
      <c r="EB9" s="680"/>
      <c r="EC9" s="689"/>
    </row>
    <row r="10" spans="2:143" ht="11.25" customHeight="1">
      <c r="B10" s="676" t="s">
        <v>250</v>
      </c>
      <c r="C10" s="677"/>
      <c r="D10" s="677"/>
      <c r="E10" s="677"/>
      <c r="F10" s="677"/>
      <c r="G10" s="677"/>
      <c r="H10" s="677"/>
      <c r="I10" s="677"/>
      <c r="J10" s="677"/>
      <c r="K10" s="677"/>
      <c r="L10" s="677"/>
      <c r="M10" s="677"/>
      <c r="N10" s="677"/>
      <c r="O10" s="677"/>
      <c r="P10" s="677"/>
      <c r="Q10" s="678"/>
      <c r="R10" s="679" t="s">
        <v>233</v>
      </c>
      <c r="S10" s="680"/>
      <c r="T10" s="680"/>
      <c r="U10" s="680"/>
      <c r="V10" s="680"/>
      <c r="W10" s="680"/>
      <c r="X10" s="680"/>
      <c r="Y10" s="681"/>
      <c r="Z10" s="682" t="s">
        <v>233</v>
      </c>
      <c r="AA10" s="682"/>
      <c r="AB10" s="682"/>
      <c r="AC10" s="682"/>
      <c r="AD10" s="683" t="s">
        <v>233</v>
      </c>
      <c r="AE10" s="683"/>
      <c r="AF10" s="683"/>
      <c r="AG10" s="683"/>
      <c r="AH10" s="683"/>
      <c r="AI10" s="683"/>
      <c r="AJ10" s="683"/>
      <c r="AK10" s="683"/>
      <c r="AL10" s="684" t="s">
        <v>233</v>
      </c>
      <c r="AM10" s="685"/>
      <c r="AN10" s="685"/>
      <c r="AO10" s="686"/>
      <c r="AP10" s="676" t="s">
        <v>251</v>
      </c>
      <c r="AQ10" s="677"/>
      <c r="AR10" s="677"/>
      <c r="AS10" s="677"/>
      <c r="AT10" s="677"/>
      <c r="AU10" s="677"/>
      <c r="AV10" s="677"/>
      <c r="AW10" s="677"/>
      <c r="AX10" s="677"/>
      <c r="AY10" s="677"/>
      <c r="AZ10" s="677"/>
      <c r="BA10" s="677"/>
      <c r="BB10" s="677"/>
      <c r="BC10" s="677"/>
      <c r="BD10" s="677"/>
      <c r="BE10" s="677"/>
      <c r="BF10" s="678"/>
      <c r="BG10" s="679">
        <v>260502</v>
      </c>
      <c r="BH10" s="680"/>
      <c r="BI10" s="680"/>
      <c r="BJ10" s="680"/>
      <c r="BK10" s="680"/>
      <c r="BL10" s="680"/>
      <c r="BM10" s="680"/>
      <c r="BN10" s="681"/>
      <c r="BO10" s="682">
        <v>1.8</v>
      </c>
      <c r="BP10" s="682"/>
      <c r="BQ10" s="682"/>
      <c r="BR10" s="682"/>
      <c r="BS10" s="688" t="s">
        <v>233</v>
      </c>
      <c r="BT10" s="680"/>
      <c r="BU10" s="680"/>
      <c r="BV10" s="680"/>
      <c r="BW10" s="680"/>
      <c r="BX10" s="680"/>
      <c r="BY10" s="680"/>
      <c r="BZ10" s="680"/>
      <c r="CA10" s="680"/>
      <c r="CB10" s="689"/>
      <c r="CD10" s="694" t="s">
        <v>252</v>
      </c>
      <c r="CE10" s="695"/>
      <c r="CF10" s="695"/>
      <c r="CG10" s="695"/>
      <c r="CH10" s="695"/>
      <c r="CI10" s="695"/>
      <c r="CJ10" s="695"/>
      <c r="CK10" s="695"/>
      <c r="CL10" s="695"/>
      <c r="CM10" s="695"/>
      <c r="CN10" s="695"/>
      <c r="CO10" s="695"/>
      <c r="CP10" s="695"/>
      <c r="CQ10" s="696"/>
      <c r="CR10" s="679">
        <v>17293</v>
      </c>
      <c r="CS10" s="680"/>
      <c r="CT10" s="680"/>
      <c r="CU10" s="680"/>
      <c r="CV10" s="680"/>
      <c r="CW10" s="680"/>
      <c r="CX10" s="680"/>
      <c r="CY10" s="681"/>
      <c r="CZ10" s="682">
        <v>0.1</v>
      </c>
      <c r="DA10" s="682"/>
      <c r="DB10" s="682"/>
      <c r="DC10" s="682"/>
      <c r="DD10" s="688" t="s">
        <v>233</v>
      </c>
      <c r="DE10" s="680"/>
      <c r="DF10" s="680"/>
      <c r="DG10" s="680"/>
      <c r="DH10" s="680"/>
      <c r="DI10" s="680"/>
      <c r="DJ10" s="680"/>
      <c r="DK10" s="680"/>
      <c r="DL10" s="680"/>
      <c r="DM10" s="680"/>
      <c r="DN10" s="680"/>
      <c r="DO10" s="680"/>
      <c r="DP10" s="681"/>
      <c r="DQ10" s="688">
        <v>10688</v>
      </c>
      <c r="DR10" s="680"/>
      <c r="DS10" s="680"/>
      <c r="DT10" s="680"/>
      <c r="DU10" s="680"/>
      <c r="DV10" s="680"/>
      <c r="DW10" s="680"/>
      <c r="DX10" s="680"/>
      <c r="DY10" s="680"/>
      <c r="DZ10" s="680"/>
      <c r="EA10" s="680"/>
      <c r="EB10" s="680"/>
      <c r="EC10" s="689"/>
    </row>
    <row r="11" spans="2:143" ht="11.25" customHeight="1">
      <c r="B11" s="676" t="s">
        <v>253</v>
      </c>
      <c r="C11" s="677"/>
      <c r="D11" s="677"/>
      <c r="E11" s="677"/>
      <c r="F11" s="677"/>
      <c r="G11" s="677"/>
      <c r="H11" s="677"/>
      <c r="I11" s="677"/>
      <c r="J11" s="677"/>
      <c r="K11" s="677"/>
      <c r="L11" s="677"/>
      <c r="M11" s="677"/>
      <c r="N11" s="677"/>
      <c r="O11" s="677"/>
      <c r="P11" s="677"/>
      <c r="Q11" s="678"/>
      <c r="R11" s="679" t="s">
        <v>233</v>
      </c>
      <c r="S11" s="680"/>
      <c r="T11" s="680"/>
      <c r="U11" s="680"/>
      <c r="V11" s="680"/>
      <c r="W11" s="680"/>
      <c r="X11" s="680"/>
      <c r="Y11" s="681"/>
      <c r="Z11" s="682" t="s">
        <v>233</v>
      </c>
      <c r="AA11" s="682"/>
      <c r="AB11" s="682"/>
      <c r="AC11" s="682"/>
      <c r="AD11" s="683" t="s">
        <v>233</v>
      </c>
      <c r="AE11" s="683"/>
      <c r="AF11" s="683"/>
      <c r="AG11" s="683"/>
      <c r="AH11" s="683"/>
      <c r="AI11" s="683"/>
      <c r="AJ11" s="683"/>
      <c r="AK11" s="683"/>
      <c r="AL11" s="684" t="s">
        <v>233</v>
      </c>
      <c r="AM11" s="685"/>
      <c r="AN11" s="685"/>
      <c r="AO11" s="686"/>
      <c r="AP11" s="676" t="s">
        <v>254</v>
      </c>
      <c r="AQ11" s="677"/>
      <c r="AR11" s="677"/>
      <c r="AS11" s="677"/>
      <c r="AT11" s="677"/>
      <c r="AU11" s="677"/>
      <c r="AV11" s="677"/>
      <c r="AW11" s="677"/>
      <c r="AX11" s="677"/>
      <c r="AY11" s="677"/>
      <c r="AZ11" s="677"/>
      <c r="BA11" s="677"/>
      <c r="BB11" s="677"/>
      <c r="BC11" s="677"/>
      <c r="BD11" s="677"/>
      <c r="BE11" s="677"/>
      <c r="BF11" s="678"/>
      <c r="BG11" s="679">
        <v>730033</v>
      </c>
      <c r="BH11" s="680"/>
      <c r="BI11" s="680"/>
      <c r="BJ11" s="680"/>
      <c r="BK11" s="680"/>
      <c r="BL11" s="680"/>
      <c r="BM11" s="680"/>
      <c r="BN11" s="681"/>
      <c r="BO11" s="682">
        <v>5</v>
      </c>
      <c r="BP11" s="682"/>
      <c r="BQ11" s="682"/>
      <c r="BR11" s="682"/>
      <c r="BS11" s="688" t="s">
        <v>233</v>
      </c>
      <c r="BT11" s="680"/>
      <c r="BU11" s="680"/>
      <c r="BV11" s="680"/>
      <c r="BW11" s="680"/>
      <c r="BX11" s="680"/>
      <c r="BY11" s="680"/>
      <c r="BZ11" s="680"/>
      <c r="CA11" s="680"/>
      <c r="CB11" s="689"/>
      <c r="CD11" s="694" t="s">
        <v>255</v>
      </c>
      <c r="CE11" s="695"/>
      <c r="CF11" s="695"/>
      <c r="CG11" s="695"/>
      <c r="CH11" s="695"/>
      <c r="CI11" s="695"/>
      <c r="CJ11" s="695"/>
      <c r="CK11" s="695"/>
      <c r="CL11" s="695"/>
      <c r="CM11" s="695"/>
      <c r="CN11" s="695"/>
      <c r="CO11" s="695"/>
      <c r="CP11" s="695"/>
      <c r="CQ11" s="696"/>
      <c r="CR11" s="679">
        <v>573869</v>
      </c>
      <c r="CS11" s="680"/>
      <c r="CT11" s="680"/>
      <c r="CU11" s="680"/>
      <c r="CV11" s="680"/>
      <c r="CW11" s="680"/>
      <c r="CX11" s="680"/>
      <c r="CY11" s="681"/>
      <c r="CZ11" s="682">
        <v>1.9</v>
      </c>
      <c r="DA11" s="682"/>
      <c r="DB11" s="682"/>
      <c r="DC11" s="682"/>
      <c r="DD11" s="688">
        <v>200709</v>
      </c>
      <c r="DE11" s="680"/>
      <c r="DF11" s="680"/>
      <c r="DG11" s="680"/>
      <c r="DH11" s="680"/>
      <c r="DI11" s="680"/>
      <c r="DJ11" s="680"/>
      <c r="DK11" s="680"/>
      <c r="DL11" s="680"/>
      <c r="DM11" s="680"/>
      <c r="DN11" s="680"/>
      <c r="DO11" s="680"/>
      <c r="DP11" s="681"/>
      <c r="DQ11" s="688">
        <v>380925</v>
      </c>
      <c r="DR11" s="680"/>
      <c r="DS11" s="680"/>
      <c r="DT11" s="680"/>
      <c r="DU11" s="680"/>
      <c r="DV11" s="680"/>
      <c r="DW11" s="680"/>
      <c r="DX11" s="680"/>
      <c r="DY11" s="680"/>
      <c r="DZ11" s="680"/>
      <c r="EA11" s="680"/>
      <c r="EB11" s="680"/>
      <c r="EC11" s="689"/>
    </row>
    <row r="12" spans="2:143" ht="11.25" customHeight="1">
      <c r="B12" s="676" t="s">
        <v>256</v>
      </c>
      <c r="C12" s="677"/>
      <c r="D12" s="677"/>
      <c r="E12" s="677"/>
      <c r="F12" s="677"/>
      <c r="G12" s="677"/>
      <c r="H12" s="677"/>
      <c r="I12" s="677"/>
      <c r="J12" s="677"/>
      <c r="K12" s="677"/>
      <c r="L12" s="677"/>
      <c r="M12" s="677"/>
      <c r="N12" s="677"/>
      <c r="O12" s="677"/>
      <c r="P12" s="677"/>
      <c r="Q12" s="678"/>
      <c r="R12" s="679">
        <v>1831198</v>
      </c>
      <c r="S12" s="680"/>
      <c r="T12" s="680"/>
      <c r="U12" s="680"/>
      <c r="V12" s="680"/>
      <c r="W12" s="680"/>
      <c r="X12" s="680"/>
      <c r="Y12" s="681"/>
      <c r="Z12" s="682">
        <v>5.5</v>
      </c>
      <c r="AA12" s="682"/>
      <c r="AB12" s="682"/>
      <c r="AC12" s="682"/>
      <c r="AD12" s="683">
        <v>1831198</v>
      </c>
      <c r="AE12" s="683"/>
      <c r="AF12" s="683"/>
      <c r="AG12" s="683"/>
      <c r="AH12" s="683"/>
      <c r="AI12" s="683"/>
      <c r="AJ12" s="683"/>
      <c r="AK12" s="683"/>
      <c r="AL12" s="684">
        <v>10.1</v>
      </c>
      <c r="AM12" s="685"/>
      <c r="AN12" s="685"/>
      <c r="AO12" s="686"/>
      <c r="AP12" s="676" t="s">
        <v>257</v>
      </c>
      <c r="AQ12" s="677"/>
      <c r="AR12" s="677"/>
      <c r="AS12" s="677"/>
      <c r="AT12" s="677"/>
      <c r="AU12" s="677"/>
      <c r="AV12" s="677"/>
      <c r="AW12" s="677"/>
      <c r="AX12" s="677"/>
      <c r="AY12" s="677"/>
      <c r="AZ12" s="677"/>
      <c r="BA12" s="677"/>
      <c r="BB12" s="677"/>
      <c r="BC12" s="677"/>
      <c r="BD12" s="677"/>
      <c r="BE12" s="677"/>
      <c r="BF12" s="678"/>
      <c r="BG12" s="679">
        <v>6204913</v>
      </c>
      <c r="BH12" s="680"/>
      <c r="BI12" s="680"/>
      <c r="BJ12" s="680"/>
      <c r="BK12" s="680"/>
      <c r="BL12" s="680"/>
      <c r="BM12" s="680"/>
      <c r="BN12" s="681"/>
      <c r="BO12" s="682">
        <v>42.1</v>
      </c>
      <c r="BP12" s="682"/>
      <c r="BQ12" s="682"/>
      <c r="BR12" s="682"/>
      <c r="BS12" s="688" t="s">
        <v>242</v>
      </c>
      <c r="BT12" s="680"/>
      <c r="BU12" s="680"/>
      <c r="BV12" s="680"/>
      <c r="BW12" s="680"/>
      <c r="BX12" s="680"/>
      <c r="BY12" s="680"/>
      <c r="BZ12" s="680"/>
      <c r="CA12" s="680"/>
      <c r="CB12" s="689"/>
      <c r="CD12" s="694" t="s">
        <v>258</v>
      </c>
      <c r="CE12" s="695"/>
      <c r="CF12" s="695"/>
      <c r="CG12" s="695"/>
      <c r="CH12" s="695"/>
      <c r="CI12" s="695"/>
      <c r="CJ12" s="695"/>
      <c r="CK12" s="695"/>
      <c r="CL12" s="695"/>
      <c r="CM12" s="695"/>
      <c r="CN12" s="695"/>
      <c r="CO12" s="695"/>
      <c r="CP12" s="695"/>
      <c r="CQ12" s="696"/>
      <c r="CR12" s="679">
        <v>594306</v>
      </c>
      <c r="CS12" s="680"/>
      <c r="CT12" s="680"/>
      <c r="CU12" s="680"/>
      <c r="CV12" s="680"/>
      <c r="CW12" s="680"/>
      <c r="CX12" s="680"/>
      <c r="CY12" s="681"/>
      <c r="CZ12" s="682">
        <v>2</v>
      </c>
      <c r="DA12" s="682"/>
      <c r="DB12" s="682"/>
      <c r="DC12" s="682"/>
      <c r="DD12" s="688">
        <v>1359</v>
      </c>
      <c r="DE12" s="680"/>
      <c r="DF12" s="680"/>
      <c r="DG12" s="680"/>
      <c r="DH12" s="680"/>
      <c r="DI12" s="680"/>
      <c r="DJ12" s="680"/>
      <c r="DK12" s="680"/>
      <c r="DL12" s="680"/>
      <c r="DM12" s="680"/>
      <c r="DN12" s="680"/>
      <c r="DO12" s="680"/>
      <c r="DP12" s="681"/>
      <c r="DQ12" s="688">
        <v>509359</v>
      </c>
      <c r="DR12" s="680"/>
      <c r="DS12" s="680"/>
      <c r="DT12" s="680"/>
      <c r="DU12" s="680"/>
      <c r="DV12" s="680"/>
      <c r="DW12" s="680"/>
      <c r="DX12" s="680"/>
      <c r="DY12" s="680"/>
      <c r="DZ12" s="680"/>
      <c r="EA12" s="680"/>
      <c r="EB12" s="680"/>
      <c r="EC12" s="689"/>
    </row>
    <row r="13" spans="2:143" ht="11.25" customHeight="1">
      <c r="B13" s="676" t="s">
        <v>259</v>
      </c>
      <c r="C13" s="677"/>
      <c r="D13" s="677"/>
      <c r="E13" s="677"/>
      <c r="F13" s="677"/>
      <c r="G13" s="677"/>
      <c r="H13" s="677"/>
      <c r="I13" s="677"/>
      <c r="J13" s="677"/>
      <c r="K13" s="677"/>
      <c r="L13" s="677"/>
      <c r="M13" s="677"/>
      <c r="N13" s="677"/>
      <c r="O13" s="677"/>
      <c r="P13" s="677"/>
      <c r="Q13" s="678"/>
      <c r="R13" s="679">
        <v>194090</v>
      </c>
      <c r="S13" s="680"/>
      <c r="T13" s="680"/>
      <c r="U13" s="680"/>
      <c r="V13" s="680"/>
      <c r="W13" s="680"/>
      <c r="X13" s="680"/>
      <c r="Y13" s="681"/>
      <c r="Z13" s="682">
        <v>0.6</v>
      </c>
      <c r="AA13" s="682"/>
      <c r="AB13" s="682"/>
      <c r="AC13" s="682"/>
      <c r="AD13" s="683">
        <v>194090</v>
      </c>
      <c r="AE13" s="683"/>
      <c r="AF13" s="683"/>
      <c r="AG13" s="683"/>
      <c r="AH13" s="683"/>
      <c r="AI13" s="683"/>
      <c r="AJ13" s="683"/>
      <c r="AK13" s="683"/>
      <c r="AL13" s="684">
        <v>1.1000000000000001</v>
      </c>
      <c r="AM13" s="685"/>
      <c r="AN13" s="685"/>
      <c r="AO13" s="686"/>
      <c r="AP13" s="676" t="s">
        <v>260</v>
      </c>
      <c r="AQ13" s="677"/>
      <c r="AR13" s="677"/>
      <c r="AS13" s="677"/>
      <c r="AT13" s="677"/>
      <c r="AU13" s="677"/>
      <c r="AV13" s="677"/>
      <c r="AW13" s="677"/>
      <c r="AX13" s="677"/>
      <c r="AY13" s="677"/>
      <c r="AZ13" s="677"/>
      <c r="BA13" s="677"/>
      <c r="BB13" s="677"/>
      <c r="BC13" s="677"/>
      <c r="BD13" s="677"/>
      <c r="BE13" s="677"/>
      <c r="BF13" s="678"/>
      <c r="BG13" s="679">
        <v>6203580</v>
      </c>
      <c r="BH13" s="680"/>
      <c r="BI13" s="680"/>
      <c r="BJ13" s="680"/>
      <c r="BK13" s="680"/>
      <c r="BL13" s="680"/>
      <c r="BM13" s="680"/>
      <c r="BN13" s="681"/>
      <c r="BO13" s="682">
        <v>42.1</v>
      </c>
      <c r="BP13" s="682"/>
      <c r="BQ13" s="682"/>
      <c r="BR13" s="682"/>
      <c r="BS13" s="688" t="s">
        <v>233</v>
      </c>
      <c r="BT13" s="680"/>
      <c r="BU13" s="680"/>
      <c r="BV13" s="680"/>
      <c r="BW13" s="680"/>
      <c r="BX13" s="680"/>
      <c r="BY13" s="680"/>
      <c r="BZ13" s="680"/>
      <c r="CA13" s="680"/>
      <c r="CB13" s="689"/>
      <c r="CD13" s="694" t="s">
        <v>261</v>
      </c>
      <c r="CE13" s="695"/>
      <c r="CF13" s="695"/>
      <c r="CG13" s="695"/>
      <c r="CH13" s="695"/>
      <c r="CI13" s="695"/>
      <c r="CJ13" s="695"/>
      <c r="CK13" s="695"/>
      <c r="CL13" s="695"/>
      <c r="CM13" s="695"/>
      <c r="CN13" s="695"/>
      <c r="CO13" s="695"/>
      <c r="CP13" s="695"/>
      <c r="CQ13" s="696"/>
      <c r="CR13" s="679">
        <v>4418444</v>
      </c>
      <c r="CS13" s="680"/>
      <c r="CT13" s="680"/>
      <c r="CU13" s="680"/>
      <c r="CV13" s="680"/>
      <c r="CW13" s="680"/>
      <c r="CX13" s="680"/>
      <c r="CY13" s="681"/>
      <c r="CZ13" s="682">
        <v>14.8</v>
      </c>
      <c r="DA13" s="682"/>
      <c r="DB13" s="682"/>
      <c r="DC13" s="682"/>
      <c r="DD13" s="688">
        <v>1775459</v>
      </c>
      <c r="DE13" s="680"/>
      <c r="DF13" s="680"/>
      <c r="DG13" s="680"/>
      <c r="DH13" s="680"/>
      <c r="DI13" s="680"/>
      <c r="DJ13" s="680"/>
      <c r="DK13" s="680"/>
      <c r="DL13" s="680"/>
      <c r="DM13" s="680"/>
      <c r="DN13" s="680"/>
      <c r="DO13" s="680"/>
      <c r="DP13" s="681"/>
      <c r="DQ13" s="688">
        <v>2921693</v>
      </c>
      <c r="DR13" s="680"/>
      <c r="DS13" s="680"/>
      <c r="DT13" s="680"/>
      <c r="DU13" s="680"/>
      <c r="DV13" s="680"/>
      <c r="DW13" s="680"/>
      <c r="DX13" s="680"/>
      <c r="DY13" s="680"/>
      <c r="DZ13" s="680"/>
      <c r="EA13" s="680"/>
      <c r="EB13" s="680"/>
      <c r="EC13" s="689"/>
    </row>
    <row r="14" spans="2:143" ht="11.25" customHeight="1">
      <c r="B14" s="676" t="s">
        <v>262</v>
      </c>
      <c r="C14" s="677"/>
      <c r="D14" s="677"/>
      <c r="E14" s="677"/>
      <c r="F14" s="677"/>
      <c r="G14" s="677"/>
      <c r="H14" s="677"/>
      <c r="I14" s="677"/>
      <c r="J14" s="677"/>
      <c r="K14" s="677"/>
      <c r="L14" s="677"/>
      <c r="M14" s="677"/>
      <c r="N14" s="677"/>
      <c r="O14" s="677"/>
      <c r="P14" s="677"/>
      <c r="Q14" s="678"/>
      <c r="R14" s="679" t="s">
        <v>242</v>
      </c>
      <c r="S14" s="680"/>
      <c r="T14" s="680"/>
      <c r="U14" s="680"/>
      <c r="V14" s="680"/>
      <c r="W14" s="680"/>
      <c r="X14" s="680"/>
      <c r="Y14" s="681"/>
      <c r="Z14" s="682" t="s">
        <v>233</v>
      </c>
      <c r="AA14" s="682"/>
      <c r="AB14" s="682"/>
      <c r="AC14" s="682"/>
      <c r="AD14" s="683" t="s">
        <v>233</v>
      </c>
      <c r="AE14" s="683"/>
      <c r="AF14" s="683"/>
      <c r="AG14" s="683"/>
      <c r="AH14" s="683"/>
      <c r="AI14" s="683"/>
      <c r="AJ14" s="683"/>
      <c r="AK14" s="683"/>
      <c r="AL14" s="684" t="s">
        <v>233</v>
      </c>
      <c r="AM14" s="685"/>
      <c r="AN14" s="685"/>
      <c r="AO14" s="686"/>
      <c r="AP14" s="676" t="s">
        <v>263</v>
      </c>
      <c r="AQ14" s="677"/>
      <c r="AR14" s="677"/>
      <c r="AS14" s="677"/>
      <c r="AT14" s="677"/>
      <c r="AU14" s="677"/>
      <c r="AV14" s="677"/>
      <c r="AW14" s="677"/>
      <c r="AX14" s="677"/>
      <c r="AY14" s="677"/>
      <c r="AZ14" s="677"/>
      <c r="BA14" s="677"/>
      <c r="BB14" s="677"/>
      <c r="BC14" s="677"/>
      <c r="BD14" s="677"/>
      <c r="BE14" s="677"/>
      <c r="BF14" s="678"/>
      <c r="BG14" s="679">
        <v>259687</v>
      </c>
      <c r="BH14" s="680"/>
      <c r="BI14" s="680"/>
      <c r="BJ14" s="680"/>
      <c r="BK14" s="680"/>
      <c r="BL14" s="680"/>
      <c r="BM14" s="680"/>
      <c r="BN14" s="681"/>
      <c r="BO14" s="682">
        <v>1.8</v>
      </c>
      <c r="BP14" s="682"/>
      <c r="BQ14" s="682"/>
      <c r="BR14" s="682"/>
      <c r="BS14" s="688" t="s">
        <v>242</v>
      </c>
      <c r="BT14" s="680"/>
      <c r="BU14" s="680"/>
      <c r="BV14" s="680"/>
      <c r="BW14" s="680"/>
      <c r="BX14" s="680"/>
      <c r="BY14" s="680"/>
      <c r="BZ14" s="680"/>
      <c r="CA14" s="680"/>
      <c r="CB14" s="689"/>
      <c r="CD14" s="694" t="s">
        <v>264</v>
      </c>
      <c r="CE14" s="695"/>
      <c r="CF14" s="695"/>
      <c r="CG14" s="695"/>
      <c r="CH14" s="695"/>
      <c r="CI14" s="695"/>
      <c r="CJ14" s="695"/>
      <c r="CK14" s="695"/>
      <c r="CL14" s="695"/>
      <c r="CM14" s="695"/>
      <c r="CN14" s="695"/>
      <c r="CO14" s="695"/>
      <c r="CP14" s="695"/>
      <c r="CQ14" s="696"/>
      <c r="CR14" s="679">
        <v>1107278</v>
      </c>
      <c r="CS14" s="680"/>
      <c r="CT14" s="680"/>
      <c r="CU14" s="680"/>
      <c r="CV14" s="680"/>
      <c r="CW14" s="680"/>
      <c r="CX14" s="680"/>
      <c r="CY14" s="681"/>
      <c r="CZ14" s="682">
        <v>3.7</v>
      </c>
      <c r="DA14" s="682"/>
      <c r="DB14" s="682"/>
      <c r="DC14" s="682"/>
      <c r="DD14" s="688">
        <v>32476</v>
      </c>
      <c r="DE14" s="680"/>
      <c r="DF14" s="680"/>
      <c r="DG14" s="680"/>
      <c r="DH14" s="680"/>
      <c r="DI14" s="680"/>
      <c r="DJ14" s="680"/>
      <c r="DK14" s="680"/>
      <c r="DL14" s="680"/>
      <c r="DM14" s="680"/>
      <c r="DN14" s="680"/>
      <c r="DO14" s="680"/>
      <c r="DP14" s="681"/>
      <c r="DQ14" s="688">
        <v>1071636</v>
      </c>
      <c r="DR14" s="680"/>
      <c r="DS14" s="680"/>
      <c r="DT14" s="680"/>
      <c r="DU14" s="680"/>
      <c r="DV14" s="680"/>
      <c r="DW14" s="680"/>
      <c r="DX14" s="680"/>
      <c r="DY14" s="680"/>
      <c r="DZ14" s="680"/>
      <c r="EA14" s="680"/>
      <c r="EB14" s="680"/>
      <c r="EC14" s="689"/>
    </row>
    <row r="15" spans="2:143" ht="11.25" customHeight="1">
      <c r="B15" s="676" t="s">
        <v>265</v>
      </c>
      <c r="C15" s="677"/>
      <c r="D15" s="677"/>
      <c r="E15" s="677"/>
      <c r="F15" s="677"/>
      <c r="G15" s="677"/>
      <c r="H15" s="677"/>
      <c r="I15" s="677"/>
      <c r="J15" s="677"/>
      <c r="K15" s="677"/>
      <c r="L15" s="677"/>
      <c r="M15" s="677"/>
      <c r="N15" s="677"/>
      <c r="O15" s="677"/>
      <c r="P15" s="677"/>
      <c r="Q15" s="678"/>
      <c r="R15" s="679">
        <v>94953</v>
      </c>
      <c r="S15" s="680"/>
      <c r="T15" s="680"/>
      <c r="U15" s="680"/>
      <c r="V15" s="680"/>
      <c r="W15" s="680"/>
      <c r="X15" s="680"/>
      <c r="Y15" s="681"/>
      <c r="Z15" s="682">
        <v>0.3</v>
      </c>
      <c r="AA15" s="682"/>
      <c r="AB15" s="682"/>
      <c r="AC15" s="682"/>
      <c r="AD15" s="683">
        <v>94953</v>
      </c>
      <c r="AE15" s="683"/>
      <c r="AF15" s="683"/>
      <c r="AG15" s="683"/>
      <c r="AH15" s="683"/>
      <c r="AI15" s="683"/>
      <c r="AJ15" s="683"/>
      <c r="AK15" s="683"/>
      <c r="AL15" s="684">
        <v>0.5</v>
      </c>
      <c r="AM15" s="685"/>
      <c r="AN15" s="685"/>
      <c r="AO15" s="686"/>
      <c r="AP15" s="676" t="s">
        <v>266</v>
      </c>
      <c r="AQ15" s="677"/>
      <c r="AR15" s="677"/>
      <c r="AS15" s="677"/>
      <c r="AT15" s="677"/>
      <c r="AU15" s="677"/>
      <c r="AV15" s="677"/>
      <c r="AW15" s="677"/>
      <c r="AX15" s="677"/>
      <c r="AY15" s="677"/>
      <c r="AZ15" s="677"/>
      <c r="BA15" s="677"/>
      <c r="BB15" s="677"/>
      <c r="BC15" s="677"/>
      <c r="BD15" s="677"/>
      <c r="BE15" s="677"/>
      <c r="BF15" s="678"/>
      <c r="BG15" s="679">
        <v>594856</v>
      </c>
      <c r="BH15" s="680"/>
      <c r="BI15" s="680"/>
      <c r="BJ15" s="680"/>
      <c r="BK15" s="680"/>
      <c r="BL15" s="680"/>
      <c r="BM15" s="680"/>
      <c r="BN15" s="681"/>
      <c r="BO15" s="682">
        <v>4</v>
      </c>
      <c r="BP15" s="682"/>
      <c r="BQ15" s="682"/>
      <c r="BR15" s="682"/>
      <c r="BS15" s="688" t="s">
        <v>242</v>
      </c>
      <c r="BT15" s="680"/>
      <c r="BU15" s="680"/>
      <c r="BV15" s="680"/>
      <c r="BW15" s="680"/>
      <c r="BX15" s="680"/>
      <c r="BY15" s="680"/>
      <c r="BZ15" s="680"/>
      <c r="CA15" s="680"/>
      <c r="CB15" s="689"/>
      <c r="CD15" s="694" t="s">
        <v>267</v>
      </c>
      <c r="CE15" s="695"/>
      <c r="CF15" s="695"/>
      <c r="CG15" s="695"/>
      <c r="CH15" s="695"/>
      <c r="CI15" s="695"/>
      <c r="CJ15" s="695"/>
      <c r="CK15" s="695"/>
      <c r="CL15" s="695"/>
      <c r="CM15" s="695"/>
      <c r="CN15" s="695"/>
      <c r="CO15" s="695"/>
      <c r="CP15" s="695"/>
      <c r="CQ15" s="696"/>
      <c r="CR15" s="679">
        <v>3361255</v>
      </c>
      <c r="CS15" s="680"/>
      <c r="CT15" s="680"/>
      <c r="CU15" s="680"/>
      <c r="CV15" s="680"/>
      <c r="CW15" s="680"/>
      <c r="CX15" s="680"/>
      <c r="CY15" s="681"/>
      <c r="CZ15" s="682">
        <v>11.3</v>
      </c>
      <c r="DA15" s="682"/>
      <c r="DB15" s="682"/>
      <c r="DC15" s="682"/>
      <c r="DD15" s="688">
        <v>213168</v>
      </c>
      <c r="DE15" s="680"/>
      <c r="DF15" s="680"/>
      <c r="DG15" s="680"/>
      <c r="DH15" s="680"/>
      <c r="DI15" s="680"/>
      <c r="DJ15" s="680"/>
      <c r="DK15" s="680"/>
      <c r="DL15" s="680"/>
      <c r="DM15" s="680"/>
      <c r="DN15" s="680"/>
      <c r="DO15" s="680"/>
      <c r="DP15" s="681"/>
      <c r="DQ15" s="688">
        <v>2680183</v>
      </c>
      <c r="DR15" s="680"/>
      <c r="DS15" s="680"/>
      <c r="DT15" s="680"/>
      <c r="DU15" s="680"/>
      <c r="DV15" s="680"/>
      <c r="DW15" s="680"/>
      <c r="DX15" s="680"/>
      <c r="DY15" s="680"/>
      <c r="DZ15" s="680"/>
      <c r="EA15" s="680"/>
      <c r="EB15" s="680"/>
      <c r="EC15" s="689"/>
    </row>
    <row r="16" spans="2:143" ht="11.25" customHeight="1">
      <c r="B16" s="676" t="s">
        <v>268</v>
      </c>
      <c r="C16" s="677"/>
      <c r="D16" s="677"/>
      <c r="E16" s="677"/>
      <c r="F16" s="677"/>
      <c r="G16" s="677"/>
      <c r="H16" s="677"/>
      <c r="I16" s="677"/>
      <c r="J16" s="677"/>
      <c r="K16" s="677"/>
      <c r="L16" s="677"/>
      <c r="M16" s="677"/>
      <c r="N16" s="677"/>
      <c r="O16" s="677"/>
      <c r="P16" s="677"/>
      <c r="Q16" s="678"/>
      <c r="R16" s="679" t="s">
        <v>233</v>
      </c>
      <c r="S16" s="680"/>
      <c r="T16" s="680"/>
      <c r="U16" s="680"/>
      <c r="V16" s="680"/>
      <c r="W16" s="680"/>
      <c r="X16" s="680"/>
      <c r="Y16" s="681"/>
      <c r="Z16" s="682" t="s">
        <v>233</v>
      </c>
      <c r="AA16" s="682"/>
      <c r="AB16" s="682"/>
      <c r="AC16" s="682"/>
      <c r="AD16" s="683" t="s">
        <v>233</v>
      </c>
      <c r="AE16" s="683"/>
      <c r="AF16" s="683"/>
      <c r="AG16" s="683"/>
      <c r="AH16" s="683"/>
      <c r="AI16" s="683"/>
      <c r="AJ16" s="683"/>
      <c r="AK16" s="683"/>
      <c r="AL16" s="684" t="s">
        <v>233</v>
      </c>
      <c r="AM16" s="685"/>
      <c r="AN16" s="685"/>
      <c r="AO16" s="686"/>
      <c r="AP16" s="676" t="s">
        <v>269</v>
      </c>
      <c r="AQ16" s="677"/>
      <c r="AR16" s="677"/>
      <c r="AS16" s="677"/>
      <c r="AT16" s="677"/>
      <c r="AU16" s="677"/>
      <c r="AV16" s="677"/>
      <c r="AW16" s="677"/>
      <c r="AX16" s="677"/>
      <c r="AY16" s="677"/>
      <c r="AZ16" s="677"/>
      <c r="BA16" s="677"/>
      <c r="BB16" s="677"/>
      <c r="BC16" s="677"/>
      <c r="BD16" s="677"/>
      <c r="BE16" s="677"/>
      <c r="BF16" s="678"/>
      <c r="BG16" s="679" t="s">
        <v>233</v>
      </c>
      <c r="BH16" s="680"/>
      <c r="BI16" s="680"/>
      <c r="BJ16" s="680"/>
      <c r="BK16" s="680"/>
      <c r="BL16" s="680"/>
      <c r="BM16" s="680"/>
      <c r="BN16" s="681"/>
      <c r="BO16" s="682" t="s">
        <v>233</v>
      </c>
      <c r="BP16" s="682"/>
      <c r="BQ16" s="682"/>
      <c r="BR16" s="682"/>
      <c r="BS16" s="688" t="s">
        <v>233</v>
      </c>
      <c r="BT16" s="680"/>
      <c r="BU16" s="680"/>
      <c r="BV16" s="680"/>
      <c r="BW16" s="680"/>
      <c r="BX16" s="680"/>
      <c r="BY16" s="680"/>
      <c r="BZ16" s="680"/>
      <c r="CA16" s="680"/>
      <c r="CB16" s="689"/>
      <c r="CD16" s="694" t="s">
        <v>270</v>
      </c>
      <c r="CE16" s="695"/>
      <c r="CF16" s="695"/>
      <c r="CG16" s="695"/>
      <c r="CH16" s="695"/>
      <c r="CI16" s="695"/>
      <c r="CJ16" s="695"/>
      <c r="CK16" s="695"/>
      <c r="CL16" s="695"/>
      <c r="CM16" s="695"/>
      <c r="CN16" s="695"/>
      <c r="CO16" s="695"/>
      <c r="CP16" s="695"/>
      <c r="CQ16" s="696"/>
      <c r="CR16" s="679" t="s">
        <v>233</v>
      </c>
      <c r="CS16" s="680"/>
      <c r="CT16" s="680"/>
      <c r="CU16" s="680"/>
      <c r="CV16" s="680"/>
      <c r="CW16" s="680"/>
      <c r="CX16" s="680"/>
      <c r="CY16" s="681"/>
      <c r="CZ16" s="682" t="s">
        <v>233</v>
      </c>
      <c r="DA16" s="682"/>
      <c r="DB16" s="682"/>
      <c r="DC16" s="682"/>
      <c r="DD16" s="688" t="s">
        <v>233</v>
      </c>
      <c r="DE16" s="680"/>
      <c r="DF16" s="680"/>
      <c r="DG16" s="680"/>
      <c r="DH16" s="680"/>
      <c r="DI16" s="680"/>
      <c r="DJ16" s="680"/>
      <c r="DK16" s="680"/>
      <c r="DL16" s="680"/>
      <c r="DM16" s="680"/>
      <c r="DN16" s="680"/>
      <c r="DO16" s="680"/>
      <c r="DP16" s="681"/>
      <c r="DQ16" s="688" t="s">
        <v>233</v>
      </c>
      <c r="DR16" s="680"/>
      <c r="DS16" s="680"/>
      <c r="DT16" s="680"/>
      <c r="DU16" s="680"/>
      <c r="DV16" s="680"/>
      <c r="DW16" s="680"/>
      <c r="DX16" s="680"/>
      <c r="DY16" s="680"/>
      <c r="DZ16" s="680"/>
      <c r="EA16" s="680"/>
      <c r="EB16" s="680"/>
      <c r="EC16" s="689"/>
    </row>
    <row r="17" spans="2:133" ht="11.25" customHeight="1">
      <c r="B17" s="676" t="s">
        <v>271</v>
      </c>
      <c r="C17" s="677"/>
      <c r="D17" s="677"/>
      <c r="E17" s="677"/>
      <c r="F17" s="677"/>
      <c r="G17" s="677"/>
      <c r="H17" s="677"/>
      <c r="I17" s="677"/>
      <c r="J17" s="677"/>
      <c r="K17" s="677"/>
      <c r="L17" s="677"/>
      <c r="M17" s="677"/>
      <c r="N17" s="677"/>
      <c r="O17" s="677"/>
      <c r="P17" s="677"/>
      <c r="Q17" s="678"/>
      <c r="R17" s="679">
        <v>89523</v>
      </c>
      <c r="S17" s="680"/>
      <c r="T17" s="680"/>
      <c r="U17" s="680"/>
      <c r="V17" s="680"/>
      <c r="W17" s="680"/>
      <c r="X17" s="680"/>
      <c r="Y17" s="681"/>
      <c r="Z17" s="682">
        <v>0.3</v>
      </c>
      <c r="AA17" s="682"/>
      <c r="AB17" s="682"/>
      <c r="AC17" s="682"/>
      <c r="AD17" s="683">
        <v>89523</v>
      </c>
      <c r="AE17" s="683"/>
      <c r="AF17" s="683"/>
      <c r="AG17" s="683"/>
      <c r="AH17" s="683"/>
      <c r="AI17" s="683"/>
      <c r="AJ17" s="683"/>
      <c r="AK17" s="683"/>
      <c r="AL17" s="684">
        <v>0.5</v>
      </c>
      <c r="AM17" s="685"/>
      <c r="AN17" s="685"/>
      <c r="AO17" s="686"/>
      <c r="AP17" s="676" t="s">
        <v>272</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273</v>
      </c>
      <c r="BP17" s="682"/>
      <c r="BQ17" s="682"/>
      <c r="BR17" s="682"/>
      <c r="BS17" s="688" t="s">
        <v>242</v>
      </c>
      <c r="BT17" s="680"/>
      <c r="BU17" s="680"/>
      <c r="BV17" s="680"/>
      <c r="BW17" s="680"/>
      <c r="BX17" s="680"/>
      <c r="BY17" s="680"/>
      <c r="BZ17" s="680"/>
      <c r="CA17" s="680"/>
      <c r="CB17" s="689"/>
      <c r="CD17" s="694" t="s">
        <v>274</v>
      </c>
      <c r="CE17" s="695"/>
      <c r="CF17" s="695"/>
      <c r="CG17" s="695"/>
      <c r="CH17" s="695"/>
      <c r="CI17" s="695"/>
      <c r="CJ17" s="695"/>
      <c r="CK17" s="695"/>
      <c r="CL17" s="695"/>
      <c r="CM17" s="695"/>
      <c r="CN17" s="695"/>
      <c r="CO17" s="695"/>
      <c r="CP17" s="695"/>
      <c r="CQ17" s="696"/>
      <c r="CR17" s="679">
        <v>2290881</v>
      </c>
      <c r="CS17" s="680"/>
      <c r="CT17" s="680"/>
      <c r="CU17" s="680"/>
      <c r="CV17" s="680"/>
      <c r="CW17" s="680"/>
      <c r="CX17" s="680"/>
      <c r="CY17" s="681"/>
      <c r="CZ17" s="682">
        <v>7.7</v>
      </c>
      <c r="DA17" s="682"/>
      <c r="DB17" s="682"/>
      <c r="DC17" s="682"/>
      <c r="DD17" s="688" t="s">
        <v>233</v>
      </c>
      <c r="DE17" s="680"/>
      <c r="DF17" s="680"/>
      <c r="DG17" s="680"/>
      <c r="DH17" s="680"/>
      <c r="DI17" s="680"/>
      <c r="DJ17" s="680"/>
      <c r="DK17" s="680"/>
      <c r="DL17" s="680"/>
      <c r="DM17" s="680"/>
      <c r="DN17" s="680"/>
      <c r="DO17" s="680"/>
      <c r="DP17" s="681"/>
      <c r="DQ17" s="688">
        <v>2290881</v>
      </c>
      <c r="DR17" s="680"/>
      <c r="DS17" s="680"/>
      <c r="DT17" s="680"/>
      <c r="DU17" s="680"/>
      <c r="DV17" s="680"/>
      <c r="DW17" s="680"/>
      <c r="DX17" s="680"/>
      <c r="DY17" s="680"/>
      <c r="DZ17" s="680"/>
      <c r="EA17" s="680"/>
      <c r="EB17" s="680"/>
      <c r="EC17" s="689"/>
    </row>
    <row r="18" spans="2:133" ht="11.25" customHeight="1">
      <c r="B18" s="676" t="s">
        <v>275</v>
      </c>
      <c r="C18" s="677"/>
      <c r="D18" s="677"/>
      <c r="E18" s="677"/>
      <c r="F18" s="677"/>
      <c r="G18" s="677"/>
      <c r="H18" s="677"/>
      <c r="I18" s="677"/>
      <c r="J18" s="677"/>
      <c r="K18" s="677"/>
      <c r="L18" s="677"/>
      <c r="M18" s="677"/>
      <c r="N18" s="677"/>
      <c r="O18" s="677"/>
      <c r="P18" s="677"/>
      <c r="Q18" s="678"/>
      <c r="R18" s="679">
        <v>2175951</v>
      </c>
      <c r="S18" s="680"/>
      <c r="T18" s="680"/>
      <c r="U18" s="680"/>
      <c r="V18" s="680"/>
      <c r="W18" s="680"/>
      <c r="X18" s="680"/>
      <c r="Y18" s="681"/>
      <c r="Z18" s="682">
        <v>6.6</v>
      </c>
      <c r="AA18" s="682"/>
      <c r="AB18" s="682"/>
      <c r="AC18" s="682"/>
      <c r="AD18" s="683">
        <v>1704814</v>
      </c>
      <c r="AE18" s="683"/>
      <c r="AF18" s="683"/>
      <c r="AG18" s="683"/>
      <c r="AH18" s="683"/>
      <c r="AI18" s="683"/>
      <c r="AJ18" s="683"/>
      <c r="AK18" s="683"/>
      <c r="AL18" s="684">
        <v>9.4</v>
      </c>
      <c r="AM18" s="685"/>
      <c r="AN18" s="685"/>
      <c r="AO18" s="686"/>
      <c r="AP18" s="676" t="s">
        <v>276</v>
      </c>
      <c r="AQ18" s="677"/>
      <c r="AR18" s="677"/>
      <c r="AS18" s="677"/>
      <c r="AT18" s="677"/>
      <c r="AU18" s="677"/>
      <c r="AV18" s="677"/>
      <c r="AW18" s="677"/>
      <c r="AX18" s="677"/>
      <c r="AY18" s="677"/>
      <c r="AZ18" s="677"/>
      <c r="BA18" s="677"/>
      <c r="BB18" s="677"/>
      <c r="BC18" s="677"/>
      <c r="BD18" s="677"/>
      <c r="BE18" s="677"/>
      <c r="BF18" s="678"/>
      <c r="BG18" s="679" t="s">
        <v>242</v>
      </c>
      <c r="BH18" s="680"/>
      <c r="BI18" s="680"/>
      <c r="BJ18" s="680"/>
      <c r="BK18" s="680"/>
      <c r="BL18" s="680"/>
      <c r="BM18" s="680"/>
      <c r="BN18" s="681"/>
      <c r="BO18" s="682" t="s">
        <v>273</v>
      </c>
      <c r="BP18" s="682"/>
      <c r="BQ18" s="682"/>
      <c r="BR18" s="682"/>
      <c r="BS18" s="688" t="s">
        <v>233</v>
      </c>
      <c r="BT18" s="680"/>
      <c r="BU18" s="680"/>
      <c r="BV18" s="680"/>
      <c r="BW18" s="680"/>
      <c r="BX18" s="680"/>
      <c r="BY18" s="680"/>
      <c r="BZ18" s="680"/>
      <c r="CA18" s="680"/>
      <c r="CB18" s="689"/>
      <c r="CD18" s="694" t="s">
        <v>277</v>
      </c>
      <c r="CE18" s="695"/>
      <c r="CF18" s="695"/>
      <c r="CG18" s="695"/>
      <c r="CH18" s="695"/>
      <c r="CI18" s="695"/>
      <c r="CJ18" s="695"/>
      <c r="CK18" s="695"/>
      <c r="CL18" s="695"/>
      <c r="CM18" s="695"/>
      <c r="CN18" s="695"/>
      <c r="CO18" s="695"/>
      <c r="CP18" s="695"/>
      <c r="CQ18" s="696"/>
      <c r="CR18" s="679" t="s">
        <v>233</v>
      </c>
      <c r="CS18" s="680"/>
      <c r="CT18" s="680"/>
      <c r="CU18" s="680"/>
      <c r="CV18" s="680"/>
      <c r="CW18" s="680"/>
      <c r="CX18" s="680"/>
      <c r="CY18" s="681"/>
      <c r="CZ18" s="682" t="s">
        <v>233</v>
      </c>
      <c r="DA18" s="682"/>
      <c r="DB18" s="682"/>
      <c r="DC18" s="682"/>
      <c r="DD18" s="688" t="s">
        <v>233</v>
      </c>
      <c r="DE18" s="680"/>
      <c r="DF18" s="680"/>
      <c r="DG18" s="680"/>
      <c r="DH18" s="680"/>
      <c r="DI18" s="680"/>
      <c r="DJ18" s="680"/>
      <c r="DK18" s="680"/>
      <c r="DL18" s="680"/>
      <c r="DM18" s="680"/>
      <c r="DN18" s="680"/>
      <c r="DO18" s="680"/>
      <c r="DP18" s="681"/>
      <c r="DQ18" s="688" t="s">
        <v>233</v>
      </c>
      <c r="DR18" s="680"/>
      <c r="DS18" s="680"/>
      <c r="DT18" s="680"/>
      <c r="DU18" s="680"/>
      <c r="DV18" s="680"/>
      <c r="DW18" s="680"/>
      <c r="DX18" s="680"/>
      <c r="DY18" s="680"/>
      <c r="DZ18" s="680"/>
      <c r="EA18" s="680"/>
      <c r="EB18" s="680"/>
      <c r="EC18" s="689"/>
    </row>
    <row r="19" spans="2:133" ht="11.25" customHeight="1">
      <c r="B19" s="676" t="s">
        <v>278</v>
      </c>
      <c r="C19" s="677"/>
      <c r="D19" s="677"/>
      <c r="E19" s="677"/>
      <c r="F19" s="677"/>
      <c r="G19" s="677"/>
      <c r="H19" s="677"/>
      <c r="I19" s="677"/>
      <c r="J19" s="677"/>
      <c r="K19" s="677"/>
      <c r="L19" s="677"/>
      <c r="M19" s="677"/>
      <c r="N19" s="677"/>
      <c r="O19" s="677"/>
      <c r="P19" s="677"/>
      <c r="Q19" s="678"/>
      <c r="R19" s="679">
        <v>1704814</v>
      </c>
      <c r="S19" s="680"/>
      <c r="T19" s="680"/>
      <c r="U19" s="680"/>
      <c r="V19" s="680"/>
      <c r="W19" s="680"/>
      <c r="X19" s="680"/>
      <c r="Y19" s="681"/>
      <c r="Z19" s="682">
        <v>5.2</v>
      </c>
      <c r="AA19" s="682"/>
      <c r="AB19" s="682"/>
      <c r="AC19" s="682"/>
      <c r="AD19" s="683">
        <v>1704814</v>
      </c>
      <c r="AE19" s="683"/>
      <c r="AF19" s="683"/>
      <c r="AG19" s="683"/>
      <c r="AH19" s="683"/>
      <c r="AI19" s="683"/>
      <c r="AJ19" s="683"/>
      <c r="AK19" s="683"/>
      <c r="AL19" s="684">
        <v>9.4</v>
      </c>
      <c r="AM19" s="685"/>
      <c r="AN19" s="685"/>
      <c r="AO19" s="686"/>
      <c r="AP19" s="676" t="s">
        <v>279</v>
      </c>
      <c r="AQ19" s="677"/>
      <c r="AR19" s="677"/>
      <c r="AS19" s="677"/>
      <c r="AT19" s="677"/>
      <c r="AU19" s="677"/>
      <c r="AV19" s="677"/>
      <c r="AW19" s="677"/>
      <c r="AX19" s="677"/>
      <c r="AY19" s="677"/>
      <c r="AZ19" s="677"/>
      <c r="BA19" s="677"/>
      <c r="BB19" s="677"/>
      <c r="BC19" s="677"/>
      <c r="BD19" s="677"/>
      <c r="BE19" s="677"/>
      <c r="BF19" s="678"/>
      <c r="BG19" s="679">
        <v>1130733</v>
      </c>
      <c r="BH19" s="680"/>
      <c r="BI19" s="680"/>
      <c r="BJ19" s="680"/>
      <c r="BK19" s="680"/>
      <c r="BL19" s="680"/>
      <c r="BM19" s="680"/>
      <c r="BN19" s="681"/>
      <c r="BO19" s="682">
        <v>7.7</v>
      </c>
      <c r="BP19" s="682"/>
      <c r="BQ19" s="682"/>
      <c r="BR19" s="682"/>
      <c r="BS19" s="688" t="s">
        <v>242</v>
      </c>
      <c r="BT19" s="680"/>
      <c r="BU19" s="680"/>
      <c r="BV19" s="680"/>
      <c r="BW19" s="680"/>
      <c r="BX19" s="680"/>
      <c r="BY19" s="680"/>
      <c r="BZ19" s="680"/>
      <c r="CA19" s="680"/>
      <c r="CB19" s="689"/>
      <c r="CD19" s="694" t="s">
        <v>280</v>
      </c>
      <c r="CE19" s="695"/>
      <c r="CF19" s="695"/>
      <c r="CG19" s="695"/>
      <c r="CH19" s="695"/>
      <c r="CI19" s="695"/>
      <c r="CJ19" s="695"/>
      <c r="CK19" s="695"/>
      <c r="CL19" s="695"/>
      <c r="CM19" s="695"/>
      <c r="CN19" s="695"/>
      <c r="CO19" s="695"/>
      <c r="CP19" s="695"/>
      <c r="CQ19" s="696"/>
      <c r="CR19" s="679" t="s">
        <v>242</v>
      </c>
      <c r="CS19" s="680"/>
      <c r="CT19" s="680"/>
      <c r="CU19" s="680"/>
      <c r="CV19" s="680"/>
      <c r="CW19" s="680"/>
      <c r="CX19" s="680"/>
      <c r="CY19" s="681"/>
      <c r="CZ19" s="682" t="s">
        <v>233</v>
      </c>
      <c r="DA19" s="682"/>
      <c r="DB19" s="682"/>
      <c r="DC19" s="682"/>
      <c r="DD19" s="688" t="s">
        <v>233</v>
      </c>
      <c r="DE19" s="680"/>
      <c r="DF19" s="680"/>
      <c r="DG19" s="680"/>
      <c r="DH19" s="680"/>
      <c r="DI19" s="680"/>
      <c r="DJ19" s="680"/>
      <c r="DK19" s="680"/>
      <c r="DL19" s="680"/>
      <c r="DM19" s="680"/>
      <c r="DN19" s="680"/>
      <c r="DO19" s="680"/>
      <c r="DP19" s="681"/>
      <c r="DQ19" s="688" t="s">
        <v>233</v>
      </c>
      <c r="DR19" s="680"/>
      <c r="DS19" s="680"/>
      <c r="DT19" s="680"/>
      <c r="DU19" s="680"/>
      <c r="DV19" s="680"/>
      <c r="DW19" s="680"/>
      <c r="DX19" s="680"/>
      <c r="DY19" s="680"/>
      <c r="DZ19" s="680"/>
      <c r="EA19" s="680"/>
      <c r="EB19" s="680"/>
      <c r="EC19" s="689"/>
    </row>
    <row r="20" spans="2:133" ht="11.25" customHeight="1">
      <c r="B20" s="676" t="s">
        <v>281</v>
      </c>
      <c r="C20" s="677"/>
      <c r="D20" s="677"/>
      <c r="E20" s="677"/>
      <c r="F20" s="677"/>
      <c r="G20" s="677"/>
      <c r="H20" s="677"/>
      <c r="I20" s="677"/>
      <c r="J20" s="677"/>
      <c r="K20" s="677"/>
      <c r="L20" s="677"/>
      <c r="M20" s="677"/>
      <c r="N20" s="677"/>
      <c r="O20" s="677"/>
      <c r="P20" s="677"/>
      <c r="Q20" s="678"/>
      <c r="R20" s="679">
        <v>471137</v>
      </c>
      <c r="S20" s="680"/>
      <c r="T20" s="680"/>
      <c r="U20" s="680"/>
      <c r="V20" s="680"/>
      <c r="W20" s="680"/>
      <c r="X20" s="680"/>
      <c r="Y20" s="681"/>
      <c r="Z20" s="682">
        <v>1.4</v>
      </c>
      <c r="AA20" s="682"/>
      <c r="AB20" s="682"/>
      <c r="AC20" s="682"/>
      <c r="AD20" s="683" t="s">
        <v>233</v>
      </c>
      <c r="AE20" s="683"/>
      <c r="AF20" s="683"/>
      <c r="AG20" s="683"/>
      <c r="AH20" s="683"/>
      <c r="AI20" s="683"/>
      <c r="AJ20" s="683"/>
      <c r="AK20" s="683"/>
      <c r="AL20" s="684" t="s">
        <v>233</v>
      </c>
      <c r="AM20" s="685"/>
      <c r="AN20" s="685"/>
      <c r="AO20" s="686"/>
      <c r="AP20" s="676" t="s">
        <v>282</v>
      </c>
      <c r="AQ20" s="677"/>
      <c r="AR20" s="677"/>
      <c r="AS20" s="677"/>
      <c r="AT20" s="677"/>
      <c r="AU20" s="677"/>
      <c r="AV20" s="677"/>
      <c r="AW20" s="677"/>
      <c r="AX20" s="677"/>
      <c r="AY20" s="677"/>
      <c r="AZ20" s="677"/>
      <c r="BA20" s="677"/>
      <c r="BB20" s="677"/>
      <c r="BC20" s="677"/>
      <c r="BD20" s="677"/>
      <c r="BE20" s="677"/>
      <c r="BF20" s="678"/>
      <c r="BG20" s="679">
        <v>1130733</v>
      </c>
      <c r="BH20" s="680"/>
      <c r="BI20" s="680"/>
      <c r="BJ20" s="680"/>
      <c r="BK20" s="680"/>
      <c r="BL20" s="680"/>
      <c r="BM20" s="680"/>
      <c r="BN20" s="681"/>
      <c r="BO20" s="682">
        <v>7.7</v>
      </c>
      <c r="BP20" s="682"/>
      <c r="BQ20" s="682"/>
      <c r="BR20" s="682"/>
      <c r="BS20" s="688" t="s">
        <v>233</v>
      </c>
      <c r="BT20" s="680"/>
      <c r="BU20" s="680"/>
      <c r="BV20" s="680"/>
      <c r="BW20" s="680"/>
      <c r="BX20" s="680"/>
      <c r="BY20" s="680"/>
      <c r="BZ20" s="680"/>
      <c r="CA20" s="680"/>
      <c r="CB20" s="689"/>
      <c r="CD20" s="694" t="s">
        <v>283</v>
      </c>
      <c r="CE20" s="695"/>
      <c r="CF20" s="695"/>
      <c r="CG20" s="695"/>
      <c r="CH20" s="695"/>
      <c r="CI20" s="695"/>
      <c r="CJ20" s="695"/>
      <c r="CK20" s="695"/>
      <c r="CL20" s="695"/>
      <c r="CM20" s="695"/>
      <c r="CN20" s="695"/>
      <c r="CO20" s="695"/>
      <c r="CP20" s="695"/>
      <c r="CQ20" s="696"/>
      <c r="CR20" s="679">
        <v>29818613</v>
      </c>
      <c r="CS20" s="680"/>
      <c r="CT20" s="680"/>
      <c r="CU20" s="680"/>
      <c r="CV20" s="680"/>
      <c r="CW20" s="680"/>
      <c r="CX20" s="680"/>
      <c r="CY20" s="681"/>
      <c r="CZ20" s="682">
        <v>100</v>
      </c>
      <c r="DA20" s="682"/>
      <c r="DB20" s="682"/>
      <c r="DC20" s="682"/>
      <c r="DD20" s="688">
        <v>3001106</v>
      </c>
      <c r="DE20" s="680"/>
      <c r="DF20" s="680"/>
      <c r="DG20" s="680"/>
      <c r="DH20" s="680"/>
      <c r="DI20" s="680"/>
      <c r="DJ20" s="680"/>
      <c r="DK20" s="680"/>
      <c r="DL20" s="680"/>
      <c r="DM20" s="680"/>
      <c r="DN20" s="680"/>
      <c r="DO20" s="680"/>
      <c r="DP20" s="681"/>
      <c r="DQ20" s="688">
        <v>20764805</v>
      </c>
      <c r="DR20" s="680"/>
      <c r="DS20" s="680"/>
      <c r="DT20" s="680"/>
      <c r="DU20" s="680"/>
      <c r="DV20" s="680"/>
      <c r="DW20" s="680"/>
      <c r="DX20" s="680"/>
      <c r="DY20" s="680"/>
      <c r="DZ20" s="680"/>
      <c r="EA20" s="680"/>
      <c r="EB20" s="680"/>
      <c r="EC20" s="689"/>
    </row>
    <row r="21" spans="2:133" ht="11.25" customHeight="1">
      <c r="B21" s="676" t="s">
        <v>284</v>
      </c>
      <c r="C21" s="677"/>
      <c r="D21" s="677"/>
      <c r="E21" s="677"/>
      <c r="F21" s="677"/>
      <c r="G21" s="677"/>
      <c r="H21" s="677"/>
      <c r="I21" s="677"/>
      <c r="J21" s="677"/>
      <c r="K21" s="677"/>
      <c r="L21" s="677"/>
      <c r="M21" s="677"/>
      <c r="N21" s="677"/>
      <c r="O21" s="677"/>
      <c r="P21" s="677"/>
      <c r="Q21" s="678"/>
      <c r="R21" s="679" t="s">
        <v>233</v>
      </c>
      <c r="S21" s="680"/>
      <c r="T21" s="680"/>
      <c r="U21" s="680"/>
      <c r="V21" s="680"/>
      <c r="W21" s="680"/>
      <c r="X21" s="680"/>
      <c r="Y21" s="681"/>
      <c r="Z21" s="682" t="s">
        <v>233</v>
      </c>
      <c r="AA21" s="682"/>
      <c r="AB21" s="682"/>
      <c r="AC21" s="682"/>
      <c r="AD21" s="683" t="s">
        <v>233</v>
      </c>
      <c r="AE21" s="683"/>
      <c r="AF21" s="683"/>
      <c r="AG21" s="683"/>
      <c r="AH21" s="683"/>
      <c r="AI21" s="683"/>
      <c r="AJ21" s="683"/>
      <c r="AK21" s="683"/>
      <c r="AL21" s="684" t="s">
        <v>233</v>
      </c>
      <c r="AM21" s="685"/>
      <c r="AN21" s="685"/>
      <c r="AO21" s="686"/>
      <c r="AP21" s="697" t="s">
        <v>285</v>
      </c>
      <c r="AQ21" s="698"/>
      <c r="AR21" s="698"/>
      <c r="AS21" s="698"/>
      <c r="AT21" s="698"/>
      <c r="AU21" s="698"/>
      <c r="AV21" s="698"/>
      <c r="AW21" s="698"/>
      <c r="AX21" s="698"/>
      <c r="AY21" s="698"/>
      <c r="AZ21" s="698"/>
      <c r="BA21" s="698"/>
      <c r="BB21" s="698"/>
      <c r="BC21" s="698"/>
      <c r="BD21" s="698"/>
      <c r="BE21" s="698"/>
      <c r="BF21" s="699"/>
      <c r="BG21" s="679" t="s">
        <v>233</v>
      </c>
      <c r="BH21" s="680"/>
      <c r="BI21" s="680"/>
      <c r="BJ21" s="680"/>
      <c r="BK21" s="680"/>
      <c r="BL21" s="680"/>
      <c r="BM21" s="680"/>
      <c r="BN21" s="681"/>
      <c r="BO21" s="682" t="s">
        <v>233</v>
      </c>
      <c r="BP21" s="682"/>
      <c r="BQ21" s="682"/>
      <c r="BR21" s="682"/>
      <c r="BS21" s="688" t="s">
        <v>233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286</v>
      </c>
      <c r="C22" s="677"/>
      <c r="D22" s="677"/>
      <c r="E22" s="677"/>
      <c r="F22" s="677"/>
      <c r="G22" s="677"/>
      <c r="H22" s="677"/>
      <c r="I22" s="677"/>
      <c r="J22" s="677"/>
      <c r="K22" s="677"/>
      <c r="L22" s="677"/>
      <c r="M22" s="677"/>
      <c r="N22" s="677"/>
      <c r="O22" s="677"/>
      <c r="P22" s="677"/>
      <c r="Q22" s="678"/>
      <c r="R22" s="679">
        <v>19561882</v>
      </c>
      <c r="S22" s="680"/>
      <c r="T22" s="680"/>
      <c r="U22" s="680"/>
      <c r="V22" s="680"/>
      <c r="W22" s="680"/>
      <c r="X22" s="680"/>
      <c r="Y22" s="681"/>
      <c r="Z22" s="682">
        <v>59.1</v>
      </c>
      <c r="AA22" s="682"/>
      <c r="AB22" s="682"/>
      <c r="AC22" s="682"/>
      <c r="AD22" s="683">
        <v>17960012</v>
      </c>
      <c r="AE22" s="683"/>
      <c r="AF22" s="683"/>
      <c r="AG22" s="683"/>
      <c r="AH22" s="683"/>
      <c r="AI22" s="683"/>
      <c r="AJ22" s="683"/>
      <c r="AK22" s="683"/>
      <c r="AL22" s="684">
        <v>99.5</v>
      </c>
      <c r="AM22" s="685"/>
      <c r="AN22" s="685"/>
      <c r="AO22" s="686"/>
      <c r="AP22" s="697" t="s">
        <v>287</v>
      </c>
      <c r="AQ22" s="698"/>
      <c r="AR22" s="698"/>
      <c r="AS22" s="698"/>
      <c r="AT22" s="698"/>
      <c r="AU22" s="698"/>
      <c r="AV22" s="698"/>
      <c r="AW22" s="698"/>
      <c r="AX22" s="698"/>
      <c r="AY22" s="698"/>
      <c r="AZ22" s="698"/>
      <c r="BA22" s="698"/>
      <c r="BB22" s="698"/>
      <c r="BC22" s="698"/>
      <c r="BD22" s="698"/>
      <c r="BE22" s="698"/>
      <c r="BF22" s="699"/>
      <c r="BG22" s="679" t="s">
        <v>233</v>
      </c>
      <c r="BH22" s="680"/>
      <c r="BI22" s="680"/>
      <c r="BJ22" s="680"/>
      <c r="BK22" s="680"/>
      <c r="BL22" s="680"/>
      <c r="BM22" s="680"/>
      <c r="BN22" s="681"/>
      <c r="BO22" s="682" t="s">
        <v>242</v>
      </c>
      <c r="BP22" s="682"/>
      <c r="BQ22" s="682"/>
      <c r="BR22" s="682"/>
      <c r="BS22" s="688" t="s">
        <v>233</v>
      </c>
      <c r="BT22" s="680"/>
      <c r="BU22" s="680"/>
      <c r="BV22" s="680"/>
      <c r="BW22" s="680"/>
      <c r="BX22" s="680"/>
      <c r="BY22" s="680"/>
      <c r="BZ22" s="680"/>
      <c r="CA22" s="680"/>
      <c r="CB22" s="689"/>
      <c r="CD22" s="661" t="s">
        <v>288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289</v>
      </c>
      <c r="C23" s="677"/>
      <c r="D23" s="677"/>
      <c r="E23" s="677"/>
      <c r="F23" s="677"/>
      <c r="G23" s="677"/>
      <c r="H23" s="677"/>
      <c r="I23" s="677"/>
      <c r="J23" s="677"/>
      <c r="K23" s="677"/>
      <c r="L23" s="677"/>
      <c r="M23" s="677"/>
      <c r="N23" s="677"/>
      <c r="O23" s="677"/>
      <c r="P23" s="677"/>
      <c r="Q23" s="678"/>
      <c r="R23" s="679">
        <v>11049</v>
      </c>
      <c r="S23" s="680"/>
      <c r="T23" s="680"/>
      <c r="U23" s="680"/>
      <c r="V23" s="680"/>
      <c r="W23" s="680"/>
      <c r="X23" s="680"/>
      <c r="Y23" s="681"/>
      <c r="Z23" s="682">
        <v>0</v>
      </c>
      <c r="AA23" s="682"/>
      <c r="AB23" s="682"/>
      <c r="AC23" s="682"/>
      <c r="AD23" s="683">
        <v>11049</v>
      </c>
      <c r="AE23" s="683"/>
      <c r="AF23" s="683"/>
      <c r="AG23" s="683"/>
      <c r="AH23" s="683"/>
      <c r="AI23" s="683"/>
      <c r="AJ23" s="683"/>
      <c r="AK23" s="683"/>
      <c r="AL23" s="684">
        <v>0.1</v>
      </c>
      <c r="AM23" s="685"/>
      <c r="AN23" s="685"/>
      <c r="AO23" s="686"/>
      <c r="AP23" s="697" t="s">
        <v>290</v>
      </c>
      <c r="AQ23" s="698"/>
      <c r="AR23" s="698"/>
      <c r="AS23" s="698"/>
      <c r="AT23" s="698"/>
      <c r="AU23" s="698"/>
      <c r="AV23" s="698"/>
      <c r="AW23" s="698"/>
      <c r="AX23" s="698"/>
      <c r="AY23" s="698"/>
      <c r="AZ23" s="698"/>
      <c r="BA23" s="698"/>
      <c r="BB23" s="698"/>
      <c r="BC23" s="698"/>
      <c r="BD23" s="698"/>
      <c r="BE23" s="698"/>
      <c r="BF23" s="699"/>
      <c r="BG23" s="679">
        <v>1130733</v>
      </c>
      <c r="BH23" s="680"/>
      <c r="BI23" s="680"/>
      <c r="BJ23" s="680"/>
      <c r="BK23" s="680"/>
      <c r="BL23" s="680"/>
      <c r="BM23" s="680"/>
      <c r="BN23" s="681"/>
      <c r="BO23" s="682">
        <v>7.7</v>
      </c>
      <c r="BP23" s="682"/>
      <c r="BQ23" s="682"/>
      <c r="BR23" s="682"/>
      <c r="BS23" s="688" t="s">
        <v>233</v>
      </c>
      <c r="BT23" s="680"/>
      <c r="BU23" s="680"/>
      <c r="BV23" s="680"/>
      <c r="BW23" s="680"/>
      <c r="BX23" s="680"/>
      <c r="BY23" s="680"/>
      <c r="BZ23" s="680"/>
      <c r="CA23" s="680"/>
      <c r="CB23" s="689"/>
      <c r="CD23" s="661" t="s">
        <v>227</v>
      </c>
      <c r="CE23" s="662"/>
      <c r="CF23" s="662"/>
      <c r="CG23" s="662"/>
      <c r="CH23" s="662"/>
      <c r="CI23" s="662"/>
      <c r="CJ23" s="662"/>
      <c r="CK23" s="662"/>
      <c r="CL23" s="662"/>
      <c r="CM23" s="662"/>
      <c r="CN23" s="662"/>
      <c r="CO23" s="662"/>
      <c r="CP23" s="662"/>
      <c r="CQ23" s="663"/>
      <c r="CR23" s="661" t="s">
        <v>291</v>
      </c>
      <c r="CS23" s="662"/>
      <c r="CT23" s="662"/>
      <c r="CU23" s="662"/>
      <c r="CV23" s="662"/>
      <c r="CW23" s="662"/>
      <c r="CX23" s="662"/>
      <c r="CY23" s="663"/>
      <c r="CZ23" s="661" t="s">
        <v>292</v>
      </c>
      <c r="DA23" s="662"/>
      <c r="DB23" s="662"/>
      <c r="DC23" s="663"/>
      <c r="DD23" s="661" t="s">
        <v>293</v>
      </c>
      <c r="DE23" s="662"/>
      <c r="DF23" s="662"/>
      <c r="DG23" s="662"/>
      <c r="DH23" s="662"/>
      <c r="DI23" s="662"/>
      <c r="DJ23" s="662"/>
      <c r="DK23" s="663"/>
      <c r="DL23" s="709" t="s">
        <v>294</v>
      </c>
      <c r="DM23" s="710"/>
      <c r="DN23" s="710"/>
      <c r="DO23" s="710"/>
      <c r="DP23" s="710"/>
      <c r="DQ23" s="710"/>
      <c r="DR23" s="710"/>
      <c r="DS23" s="710"/>
      <c r="DT23" s="710"/>
      <c r="DU23" s="710"/>
      <c r="DV23" s="711"/>
      <c r="DW23" s="661" t="s">
        <v>295</v>
      </c>
      <c r="DX23" s="662"/>
      <c r="DY23" s="662"/>
      <c r="DZ23" s="662"/>
      <c r="EA23" s="662"/>
      <c r="EB23" s="662"/>
      <c r="EC23" s="663"/>
    </row>
    <row r="24" spans="2:133" ht="11.25" customHeight="1">
      <c r="B24" s="676" t="s">
        <v>296</v>
      </c>
      <c r="C24" s="677"/>
      <c r="D24" s="677"/>
      <c r="E24" s="677"/>
      <c r="F24" s="677"/>
      <c r="G24" s="677"/>
      <c r="H24" s="677"/>
      <c r="I24" s="677"/>
      <c r="J24" s="677"/>
      <c r="K24" s="677"/>
      <c r="L24" s="677"/>
      <c r="M24" s="677"/>
      <c r="N24" s="677"/>
      <c r="O24" s="677"/>
      <c r="P24" s="677"/>
      <c r="Q24" s="678"/>
      <c r="R24" s="679">
        <v>262863</v>
      </c>
      <c r="S24" s="680"/>
      <c r="T24" s="680"/>
      <c r="U24" s="680"/>
      <c r="V24" s="680"/>
      <c r="W24" s="680"/>
      <c r="X24" s="680"/>
      <c r="Y24" s="681"/>
      <c r="Z24" s="682">
        <v>0.8</v>
      </c>
      <c r="AA24" s="682"/>
      <c r="AB24" s="682"/>
      <c r="AC24" s="682"/>
      <c r="AD24" s="683" t="s">
        <v>242</v>
      </c>
      <c r="AE24" s="683"/>
      <c r="AF24" s="683"/>
      <c r="AG24" s="683"/>
      <c r="AH24" s="683"/>
      <c r="AI24" s="683"/>
      <c r="AJ24" s="683"/>
      <c r="AK24" s="683"/>
      <c r="AL24" s="684" t="s">
        <v>233</v>
      </c>
      <c r="AM24" s="685"/>
      <c r="AN24" s="685"/>
      <c r="AO24" s="686"/>
      <c r="AP24" s="697" t="s">
        <v>297</v>
      </c>
      <c r="AQ24" s="698"/>
      <c r="AR24" s="698"/>
      <c r="AS24" s="698"/>
      <c r="AT24" s="698"/>
      <c r="AU24" s="698"/>
      <c r="AV24" s="698"/>
      <c r="AW24" s="698"/>
      <c r="AX24" s="698"/>
      <c r="AY24" s="698"/>
      <c r="AZ24" s="698"/>
      <c r="BA24" s="698"/>
      <c r="BB24" s="698"/>
      <c r="BC24" s="698"/>
      <c r="BD24" s="698"/>
      <c r="BE24" s="698"/>
      <c r="BF24" s="699"/>
      <c r="BG24" s="679" t="s">
        <v>233</v>
      </c>
      <c r="BH24" s="680"/>
      <c r="BI24" s="680"/>
      <c r="BJ24" s="680"/>
      <c r="BK24" s="680"/>
      <c r="BL24" s="680"/>
      <c r="BM24" s="680"/>
      <c r="BN24" s="681"/>
      <c r="BO24" s="682" t="s">
        <v>233</v>
      </c>
      <c r="BP24" s="682"/>
      <c r="BQ24" s="682"/>
      <c r="BR24" s="682"/>
      <c r="BS24" s="688" t="s">
        <v>242</v>
      </c>
      <c r="BT24" s="680"/>
      <c r="BU24" s="680"/>
      <c r="BV24" s="680"/>
      <c r="BW24" s="680"/>
      <c r="BX24" s="680"/>
      <c r="BY24" s="680"/>
      <c r="BZ24" s="680"/>
      <c r="CA24" s="680"/>
      <c r="CB24" s="689"/>
      <c r="CD24" s="690" t="s">
        <v>298</v>
      </c>
      <c r="CE24" s="691"/>
      <c r="CF24" s="691"/>
      <c r="CG24" s="691"/>
      <c r="CH24" s="691"/>
      <c r="CI24" s="691"/>
      <c r="CJ24" s="691"/>
      <c r="CK24" s="691"/>
      <c r="CL24" s="691"/>
      <c r="CM24" s="691"/>
      <c r="CN24" s="691"/>
      <c r="CO24" s="691"/>
      <c r="CP24" s="691"/>
      <c r="CQ24" s="692"/>
      <c r="CR24" s="668">
        <v>12679548</v>
      </c>
      <c r="CS24" s="669"/>
      <c r="CT24" s="669"/>
      <c r="CU24" s="669"/>
      <c r="CV24" s="669"/>
      <c r="CW24" s="669"/>
      <c r="CX24" s="669"/>
      <c r="CY24" s="670"/>
      <c r="CZ24" s="673">
        <v>42.5</v>
      </c>
      <c r="DA24" s="674"/>
      <c r="DB24" s="674"/>
      <c r="DC24" s="693"/>
      <c r="DD24" s="712">
        <v>8130185</v>
      </c>
      <c r="DE24" s="669"/>
      <c r="DF24" s="669"/>
      <c r="DG24" s="669"/>
      <c r="DH24" s="669"/>
      <c r="DI24" s="669"/>
      <c r="DJ24" s="669"/>
      <c r="DK24" s="670"/>
      <c r="DL24" s="712">
        <v>8107825</v>
      </c>
      <c r="DM24" s="669"/>
      <c r="DN24" s="669"/>
      <c r="DO24" s="669"/>
      <c r="DP24" s="669"/>
      <c r="DQ24" s="669"/>
      <c r="DR24" s="669"/>
      <c r="DS24" s="669"/>
      <c r="DT24" s="669"/>
      <c r="DU24" s="669"/>
      <c r="DV24" s="670"/>
      <c r="DW24" s="673">
        <v>41.8</v>
      </c>
      <c r="DX24" s="674"/>
      <c r="DY24" s="674"/>
      <c r="DZ24" s="674"/>
      <c r="EA24" s="674"/>
      <c r="EB24" s="674"/>
      <c r="EC24" s="675"/>
    </row>
    <row r="25" spans="2:133" ht="11.25" customHeight="1">
      <c r="B25" s="676" t="s">
        <v>299</v>
      </c>
      <c r="C25" s="677"/>
      <c r="D25" s="677"/>
      <c r="E25" s="677"/>
      <c r="F25" s="677"/>
      <c r="G25" s="677"/>
      <c r="H25" s="677"/>
      <c r="I25" s="677"/>
      <c r="J25" s="677"/>
      <c r="K25" s="677"/>
      <c r="L25" s="677"/>
      <c r="M25" s="677"/>
      <c r="N25" s="677"/>
      <c r="O25" s="677"/>
      <c r="P25" s="677"/>
      <c r="Q25" s="678"/>
      <c r="R25" s="679">
        <v>406314</v>
      </c>
      <c r="S25" s="680"/>
      <c r="T25" s="680"/>
      <c r="U25" s="680"/>
      <c r="V25" s="680"/>
      <c r="W25" s="680"/>
      <c r="X25" s="680"/>
      <c r="Y25" s="681"/>
      <c r="Z25" s="682">
        <v>1.2</v>
      </c>
      <c r="AA25" s="682"/>
      <c r="AB25" s="682"/>
      <c r="AC25" s="682"/>
      <c r="AD25" s="683">
        <v>61664</v>
      </c>
      <c r="AE25" s="683"/>
      <c r="AF25" s="683"/>
      <c r="AG25" s="683"/>
      <c r="AH25" s="683"/>
      <c r="AI25" s="683"/>
      <c r="AJ25" s="683"/>
      <c r="AK25" s="683"/>
      <c r="AL25" s="684">
        <v>0.3</v>
      </c>
      <c r="AM25" s="685"/>
      <c r="AN25" s="685"/>
      <c r="AO25" s="686"/>
      <c r="AP25" s="697" t="s">
        <v>300</v>
      </c>
      <c r="AQ25" s="698"/>
      <c r="AR25" s="698"/>
      <c r="AS25" s="698"/>
      <c r="AT25" s="698"/>
      <c r="AU25" s="698"/>
      <c r="AV25" s="698"/>
      <c r="AW25" s="698"/>
      <c r="AX25" s="698"/>
      <c r="AY25" s="698"/>
      <c r="AZ25" s="698"/>
      <c r="BA25" s="698"/>
      <c r="BB25" s="698"/>
      <c r="BC25" s="698"/>
      <c r="BD25" s="698"/>
      <c r="BE25" s="698"/>
      <c r="BF25" s="699"/>
      <c r="BG25" s="679" t="s">
        <v>233</v>
      </c>
      <c r="BH25" s="680"/>
      <c r="BI25" s="680"/>
      <c r="BJ25" s="680"/>
      <c r="BK25" s="680"/>
      <c r="BL25" s="680"/>
      <c r="BM25" s="680"/>
      <c r="BN25" s="681"/>
      <c r="BO25" s="682" t="s">
        <v>242</v>
      </c>
      <c r="BP25" s="682"/>
      <c r="BQ25" s="682"/>
      <c r="BR25" s="682"/>
      <c r="BS25" s="688" t="s">
        <v>233</v>
      </c>
      <c r="BT25" s="680"/>
      <c r="BU25" s="680"/>
      <c r="BV25" s="680"/>
      <c r="BW25" s="680"/>
      <c r="BX25" s="680"/>
      <c r="BY25" s="680"/>
      <c r="BZ25" s="680"/>
      <c r="CA25" s="680"/>
      <c r="CB25" s="689"/>
      <c r="CD25" s="694" t="s">
        <v>301</v>
      </c>
      <c r="CE25" s="695"/>
      <c r="CF25" s="695"/>
      <c r="CG25" s="695"/>
      <c r="CH25" s="695"/>
      <c r="CI25" s="695"/>
      <c r="CJ25" s="695"/>
      <c r="CK25" s="695"/>
      <c r="CL25" s="695"/>
      <c r="CM25" s="695"/>
      <c r="CN25" s="695"/>
      <c r="CO25" s="695"/>
      <c r="CP25" s="695"/>
      <c r="CQ25" s="696"/>
      <c r="CR25" s="679">
        <v>3948579</v>
      </c>
      <c r="CS25" s="715"/>
      <c r="CT25" s="715"/>
      <c r="CU25" s="715"/>
      <c r="CV25" s="715"/>
      <c r="CW25" s="715"/>
      <c r="CX25" s="715"/>
      <c r="CY25" s="716"/>
      <c r="CZ25" s="684">
        <v>13.2</v>
      </c>
      <c r="DA25" s="713"/>
      <c r="DB25" s="713"/>
      <c r="DC25" s="717"/>
      <c r="DD25" s="688">
        <v>3657597</v>
      </c>
      <c r="DE25" s="715"/>
      <c r="DF25" s="715"/>
      <c r="DG25" s="715"/>
      <c r="DH25" s="715"/>
      <c r="DI25" s="715"/>
      <c r="DJ25" s="715"/>
      <c r="DK25" s="716"/>
      <c r="DL25" s="688">
        <v>3635408</v>
      </c>
      <c r="DM25" s="715"/>
      <c r="DN25" s="715"/>
      <c r="DO25" s="715"/>
      <c r="DP25" s="715"/>
      <c r="DQ25" s="715"/>
      <c r="DR25" s="715"/>
      <c r="DS25" s="715"/>
      <c r="DT25" s="715"/>
      <c r="DU25" s="715"/>
      <c r="DV25" s="716"/>
      <c r="DW25" s="684">
        <v>18.7</v>
      </c>
      <c r="DX25" s="713"/>
      <c r="DY25" s="713"/>
      <c r="DZ25" s="713"/>
      <c r="EA25" s="713"/>
      <c r="EB25" s="713"/>
      <c r="EC25" s="714"/>
    </row>
    <row r="26" spans="2:133" ht="11.25" customHeight="1">
      <c r="B26" s="676" t="s">
        <v>302</v>
      </c>
      <c r="C26" s="677"/>
      <c r="D26" s="677"/>
      <c r="E26" s="677"/>
      <c r="F26" s="677"/>
      <c r="G26" s="677"/>
      <c r="H26" s="677"/>
      <c r="I26" s="677"/>
      <c r="J26" s="677"/>
      <c r="K26" s="677"/>
      <c r="L26" s="677"/>
      <c r="M26" s="677"/>
      <c r="N26" s="677"/>
      <c r="O26" s="677"/>
      <c r="P26" s="677"/>
      <c r="Q26" s="678"/>
      <c r="R26" s="679">
        <v>203667</v>
      </c>
      <c r="S26" s="680"/>
      <c r="T26" s="680"/>
      <c r="U26" s="680"/>
      <c r="V26" s="680"/>
      <c r="W26" s="680"/>
      <c r="X26" s="680"/>
      <c r="Y26" s="681"/>
      <c r="Z26" s="682">
        <v>0.6</v>
      </c>
      <c r="AA26" s="682"/>
      <c r="AB26" s="682"/>
      <c r="AC26" s="682"/>
      <c r="AD26" s="683" t="s">
        <v>233</v>
      </c>
      <c r="AE26" s="683"/>
      <c r="AF26" s="683"/>
      <c r="AG26" s="683"/>
      <c r="AH26" s="683"/>
      <c r="AI26" s="683"/>
      <c r="AJ26" s="683"/>
      <c r="AK26" s="683"/>
      <c r="AL26" s="684" t="s">
        <v>233</v>
      </c>
      <c r="AM26" s="685"/>
      <c r="AN26" s="685"/>
      <c r="AO26" s="686"/>
      <c r="AP26" s="697" t="s">
        <v>303</v>
      </c>
      <c r="AQ26" s="718"/>
      <c r="AR26" s="718"/>
      <c r="AS26" s="718"/>
      <c r="AT26" s="718"/>
      <c r="AU26" s="718"/>
      <c r="AV26" s="718"/>
      <c r="AW26" s="718"/>
      <c r="AX26" s="718"/>
      <c r="AY26" s="718"/>
      <c r="AZ26" s="718"/>
      <c r="BA26" s="718"/>
      <c r="BB26" s="718"/>
      <c r="BC26" s="718"/>
      <c r="BD26" s="718"/>
      <c r="BE26" s="718"/>
      <c r="BF26" s="699"/>
      <c r="BG26" s="679" t="s">
        <v>233</v>
      </c>
      <c r="BH26" s="680"/>
      <c r="BI26" s="680"/>
      <c r="BJ26" s="680"/>
      <c r="BK26" s="680"/>
      <c r="BL26" s="680"/>
      <c r="BM26" s="680"/>
      <c r="BN26" s="681"/>
      <c r="BO26" s="682" t="s">
        <v>233</v>
      </c>
      <c r="BP26" s="682"/>
      <c r="BQ26" s="682"/>
      <c r="BR26" s="682"/>
      <c r="BS26" s="688" t="s">
        <v>233</v>
      </c>
      <c r="BT26" s="680"/>
      <c r="BU26" s="680"/>
      <c r="BV26" s="680"/>
      <c r="BW26" s="680"/>
      <c r="BX26" s="680"/>
      <c r="BY26" s="680"/>
      <c r="BZ26" s="680"/>
      <c r="CA26" s="680"/>
      <c r="CB26" s="689"/>
      <c r="CD26" s="694" t="s">
        <v>304</v>
      </c>
      <c r="CE26" s="695"/>
      <c r="CF26" s="695"/>
      <c r="CG26" s="695"/>
      <c r="CH26" s="695"/>
      <c r="CI26" s="695"/>
      <c r="CJ26" s="695"/>
      <c r="CK26" s="695"/>
      <c r="CL26" s="695"/>
      <c r="CM26" s="695"/>
      <c r="CN26" s="695"/>
      <c r="CO26" s="695"/>
      <c r="CP26" s="695"/>
      <c r="CQ26" s="696"/>
      <c r="CR26" s="679">
        <v>2697854</v>
      </c>
      <c r="CS26" s="680"/>
      <c r="CT26" s="680"/>
      <c r="CU26" s="680"/>
      <c r="CV26" s="680"/>
      <c r="CW26" s="680"/>
      <c r="CX26" s="680"/>
      <c r="CY26" s="681"/>
      <c r="CZ26" s="684">
        <v>9</v>
      </c>
      <c r="DA26" s="713"/>
      <c r="DB26" s="713"/>
      <c r="DC26" s="717"/>
      <c r="DD26" s="688">
        <v>2422606</v>
      </c>
      <c r="DE26" s="680"/>
      <c r="DF26" s="680"/>
      <c r="DG26" s="680"/>
      <c r="DH26" s="680"/>
      <c r="DI26" s="680"/>
      <c r="DJ26" s="680"/>
      <c r="DK26" s="681"/>
      <c r="DL26" s="688" t="s">
        <v>233</v>
      </c>
      <c r="DM26" s="680"/>
      <c r="DN26" s="680"/>
      <c r="DO26" s="680"/>
      <c r="DP26" s="680"/>
      <c r="DQ26" s="680"/>
      <c r="DR26" s="680"/>
      <c r="DS26" s="680"/>
      <c r="DT26" s="680"/>
      <c r="DU26" s="680"/>
      <c r="DV26" s="681"/>
      <c r="DW26" s="684" t="s">
        <v>233</v>
      </c>
      <c r="DX26" s="713"/>
      <c r="DY26" s="713"/>
      <c r="DZ26" s="713"/>
      <c r="EA26" s="713"/>
      <c r="EB26" s="713"/>
      <c r="EC26" s="714"/>
    </row>
    <row r="27" spans="2:133" ht="11.25" customHeight="1">
      <c r="B27" s="676" t="s">
        <v>305</v>
      </c>
      <c r="C27" s="677"/>
      <c r="D27" s="677"/>
      <c r="E27" s="677"/>
      <c r="F27" s="677"/>
      <c r="G27" s="677"/>
      <c r="H27" s="677"/>
      <c r="I27" s="677"/>
      <c r="J27" s="677"/>
      <c r="K27" s="677"/>
      <c r="L27" s="677"/>
      <c r="M27" s="677"/>
      <c r="N27" s="677"/>
      <c r="O27" s="677"/>
      <c r="P27" s="677"/>
      <c r="Q27" s="678"/>
      <c r="R27" s="679">
        <v>3676024</v>
      </c>
      <c r="S27" s="680"/>
      <c r="T27" s="680"/>
      <c r="U27" s="680"/>
      <c r="V27" s="680"/>
      <c r="W27" s="680"/>
      <c r="X27" s="680"/>
      <c r="Y27" s="681"/>
      <c r="Z27" s="682">
        <v>11.1</v>
      </c>
      <c r="AA27" s="682"/>
      <c r="AB27" s="682"/>
      <c r="AC27" s="682"/>
      <c r="AD27" s="683" t="s">
        <v>233</v>
      </c>
      <c r="AE27" s="683"/>
      <c r="AF27" s="683"/>
      <c r="AG27" s="683"/>
      <c r="AH27" s="683"/>
      <c r="AI27" s="683"/>
      <c r="AJ27" s="683"/>
      <c r="AK27" s="683"/>
      <c r="AL27" s="684" t="s">
        <v>233</v>
      </c>
      <c r="AM27" s="685"/>
      <c r="AN27" s="685"/>
      <c r="AO27" s="686"/>
      <c r="AP27" s="676" t="s">
        <v>306</v>
      </c>
      <c r="AQ27" s="677"/>
      <c r="AR27" s="677"/>
      <c r="AS27" s="677"/>
      <c r="AT27" s="677"/>
      <c r="AU27" s="677"/>
      <c r="AV27" s="677"/>
      <c r="AW27" s="677"/>
      <c r="AX27" s="677"/>
      <c r="AY27" s="677"/>
      <c r="AZ27" s="677"/>
      <c r="BA27" s="677"/>
      <c r="BB27" s="677"/>
      <c r="BC27" s="677"/>
      <c r="BD27" s="677"/>
      <c r="BE27" s="677"/>
      <c r="BF27" s="678"/>
      <c r="BG27" s="679">
        <v>14740673</v>
      </c>
      <c r="BH27" s="680"/>
      <c r="BI27" s="680"/>
      <c r="BJ27" s="680"/>
      <c r="BK27" s="680"/>
      <c r="BL27" s="680"/>
      <c r="BM27" s="680"/>
      <c r="BN27" s="681"/>
      <c r="BO27" s="682">
        <v>100</v>
      </c>
      <c r="BP27" s="682"/>
      <c r="BQ27" s="682"/>
      <c r="BR27" s="682"/>
      <c r="BS27" s="688" t="s">
        <v>233</v>
      </c>
      <c r="BT27" s="680"/>
      <c r="BU27" s="680"/>
      <c r="BV27" s="680"/>
      <c r="BW27" s="680"/>
      <c r="BX27" s="680"/>
      <c r="BY27" s="680"/>
      <c r="BZ27" s="680"/>
      <c r="CA27" s="680"/>
      <c r="CB27" s="689"/>
      <c r="CD27" s="694" t="s">
        <v>307</v>
      </c>
      <c r="CE27" s="695"/>
      <c r="CF27" s="695"/>
      <c r="CG27" s="695"/>
      <c r="CH27" s="695"/>
      <c r="CI27" s="695"/>
      <c r="CJ27" s="695"/>
      <c r="CK27" s="695"/>
      <c r="CL27" s="695"/>
      <c r="CM27" s="695"/>
      <c r="CN27" s="695"/>
      <c r="CO27" s="695"/>
      <c r="CP27" s="695"/>
      <c r="CQ27" s="696"/>
      <c r="CR27" s="679">
        <v>6440088</v>
      </c>
      <c r="CS27" s="715"/>
      <c r="CT27" s="715"/>
      <c r="CU27" s="715"/>
      <c r="CV27" s="715"/>
      <c r="CW27" s="715"/>
      <c r="CX27" s="715"/>
      <c r="CY27" s="716"/>
      <c r="CZ27" s="684">
        <v>21.6</v>
      </c>
      <c r="DA27" s="713"/>
      <c r="DB27" s="713"/>
      <c r="DC27" s="717"/>
      <c r="DD27" s="688">
        <v>2181707</v>
      </c>
      <c r="DE27" s="715"/>
      <c r="DF27" s="715"/>
      <c r="DG27" s="715"/>
      <c r="DH27" s="715"/>
      <c r="DI27" s="715"/>
      <c r="DJ27" s="715"/>
      <c r="DK27" s="716"/>
      <c r="DL27" s="688">
        <v>2181536</v>
      </c>
      <c r="DM27" s="715"/>
      <c r="DN27" s="715"/>
      <c r="DO27" s="715"/>
      <c r="DP27" s="715"/>
      <c r="DQ27" s="715"/>
      <c r="DR27" s="715"/>
      <c r="DS27" s="715"/>
      <c r="DT27" s="715"/>
      <c r="DU27" s="715"/>
      <c r="DV27" s="716"/>
      <c r="DW27" s="684">
        <v>11.3</v>
      </c>
      <c r="DX27" s="713"/>
      <c r="DY27" s="713"/>
      <c r="DZ27" s="713"/>
      <c r="EA27" s="713"/>
      <c r="EB27" s="713"/>
      <c r="EC27" s="714"/>
    </row>
    <row r="28" spans="2:133" ht="11.25" customHeight="1">
      <c r="B28" s="721" t="s">
        <v>308</v>
      </c>
      <c r="C28" s="722"/>
      <c r="D28" s="722"/>
      <c r="E28" s="722"/>
      <c r="F28" s="722"/>
      <c r="G28" s="722"/>
      <c r="H28" s="722"/>
      <c r="I28" s="722"/>
      <c r="J28" s="722"/>
      <c r="K28" s="722"/>
      <c r="L28" s="722"/>
      <c r="M28" s="722"/>
      <c r="N28" s="722"/>
      <c r="O28" s="722"/>
      <c r="P28" s="722"/>
      <c r="Q28" s="723"/>
      <c r="R28" s="679" t="s">
        <v>242</v>
      </c>
      <c r="S28" s="680"/>
      <c r="T28" s="680"/>
      <c r="U28" s="680"/>
      <c r="V28" s="680"/>
      <c r="W28" s="680"/>
      <c r="X28" s="680"/>
      <c r="Y28" s="681"/>
      <c r="Z28" s="682" t="s">
        <v>273</v>
      </c>
      <c r="AA28" s="682"/>
      <c r="AB28" s="682"/>
      <c r="AC28" s="682"/>
      <c r="AD28" s="683" t="s">
        <v>233</v>
      </c>
      <c r="AE28" s="683"/>
      <c r="AF28" s="683"/>
      <c r="AG28" s="683"/>
      <c r="AH28" s="683"/>
      <c r="AI28" s="683"/>
      <c r="AJ28" s="683"/>
      <c r="AK28" s="683"/>
      <c r="AL28" s="684" t="s">
        <v>233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309</v>
      </c>
      <c r="CE28" s="695"/>
      <c r="CF28" s="695"/>
      <c r="CG28" s="695"/>
      <c r="CH28" s="695"/>
      <c r="CI28" s="695"/>
      <c r="CJ28" s="695"/>
      <c r="CK28" s="695"/>
      <c r="CL28" s="695"/>
      <c r="CM28" s="695"/>
      <c r="CN28" s="695"/>
      <c r="CO28" s="695"/>
      <c r="CP28" s="695"/>
      <c r="CQ28" s="696"/>
      <c r="CR28" s="679">
        <v>2290881</v>
      </c>
      <c r="CS28" s="680"/>
      <c r="CT28" s="680"/>
      <c r="CU28" s="680"/>
      <c r="CV28" s="680"/>
      <c r="CW28" s="680"/>
      <c r="CX28" s="680"/>
      <c r="CY28" s="681"/>
      <c r="CZ28" s="684">
        <v>7.7</v>
      </c>
      <c r="DA28" s="713"/>
      <c r="DB28" s="713"/>
      <c r="DC28" s="717"/>
      <c r="DD28" s="688">
        <v>2290881</v>
      </c>
      <c r="DE28" s="680"/>
      <c r="DF28" s="680"/>
      <c r="DG28" s="680"/>
      <c r="DH28" s="680"/>
      <c r="DI28" s="680"/>
      <c r="DJ28" s="680"/>
      <c r="DK28" s="681"/>
      <c r="DL28" s="688">
        <v>2290881</v>
      </c>
      <c r="DM28" s="680"/>
      <c r="DN28" s="680"/>
      <c r="DO28" s="680"/>
      <c r="DP28" s="680"/>
      <c r="DQ28" s="680"/>
      <c r="DR28" s="680"/>
      <c r="DS28" s="680"/>
      <c r="DT28" s="680"/>
      <c r="DU28" s="680"/>
      <c r="DV28" s="681"/>
      <c r="DW28" s="684">
        <v>11.8</v>
      </c>
      <c r="DX28" s="713"/>
      <c r="DY28" s="713"/>
      <c r="DZ28" s="713"/>
      <c r="EA28" s="713"/>
      <c r="EB28" s="713"/>
      <c r="EC28" s="714"/>
    </row>
    <row r="29" spans="2:133" ht="11.25" customHeight="1">
      <c r="B29" s="676" t="s">
        <v>310</v>
      </c>
      <c r="C29" s="677"/>
      <c r="D29" s="677"/>
      <c r="E29" s="677"/>
      <c r="F29" s="677"/>
      <c r="G29" s="677"/>
      <c r="H29" s="677"/>
      <c r="I29" s="677"/>
      <c r="J29" s="677"/>
      <c r="K29" s="677"/>
      <c r="L29" s="677"/>
      <c r="M29" s="677"/>
      <c r="N29" s="677"/>
      <c r="O29" s="677"/>
      <c r="P29" s="677"/>
      <c r="Q29" s="678"/>
      <c r="R29" s="679">
        <v>2032906</v>
      </c>
      <c r="S29" s="680"/>
      <c r="T29" s="680"/>
      <c r="U29" s="680"/>
      <c r="V29" s="680"/>
      <c r="W29" s="680"/>
      <c r="X29" s="680"/>
      <c r="Y29" s="681"/>
      <c r="Z29" s="682">
        <v>6.1</v>
      </c>
      <c r="AA29" s="682"/>
      <c r="AB29" s="682"/>
      <c r="AC29" s="682"/>
      <c r="AD29" s="683" t="s">
        <v>233</v>
      </c>
      <c r="AE29" s="683"/>
      <c r="AF29" s="683"/>
      <c r="AG29" s="683"/>
      <c r="AH29" s="683"/>
      <c r="AI29" s="683"/>
      <c r="AJ29" s="683"/>
      <c r="AK29" s="683"/>
      <c r="AL29" s="684" t="s">
        <v>233</v>
      </c>
      <c r="AM29" s="685"/>
      <c r="AN29" s="685"/>
      <c r="AO29" s="686"/>
      <c r="AP29" s="658" t="s">
        <v>227</v>
      </c>
      <c r="AQ29" s="659"/>
      <c r="AR29" s="659"/>
      <c r="AS29" s="659"/>
      <c r="AT29" s="659"/>
      <c r="AU29" s="659"/>
      <c r="AV29" s="659"/>
      <c r="AW29" s="659"/>
      <c r="AX29" s="659"/>
      <c r="AY29" s="659"/>
      <c r="AZ29" s="659"/>
      <c r="BA29" s="659"/>
      <c r="BB29" s="659"/>
      <c r="BC29" s="659"/>
      <c r="BD29" s="659"/>
      <c r="BE29" s="659"/>
      <c r="BF29" s="660"/>
      <c r="BG29" s="658" t="s">
        <v>311</v>
      </c>
      <c r="BH29" s="719"/>
      <c r="BI29" s="719"/>
      <c r="BJ29" s="719"/>
      <c r="BK29" s="719"/>
      <c r="BL29" s="719"/>
      <c r="BM29" s="719"/>
      <c r="BN29" s="719"/>
      <c r="BO29" s="719"/>
      <c r="BP29" s="719"/>
      <c r="BQ29" s="720"/>
      <c r="BR29" s="658" t="s">
        <v>312</v>
      </c>
      <c r="BS29" s="719"/>
      <c r="BT29" s="719"/>
      <c r="BU29" s="719"/>
      <c r="BV29" s="719"/>
      <c r="BW29" s="719"/>
      <c r="BX29" s="719"/>
      <c r="BY29" s="719"/>
      <c r="BZ29" s="719"/>
      <c r="CA29" s="719"/>
      <c r="CB29" s="720"/>
      <c r="CD29" s="742" t="s">
        <v>313</v>
      </c>
      <c r="CE29" s="743"/>
      <c r="CF29" s="694" t="s">
        <v>70</v>
      </c>
      <c r="CG29" s="695"/>
      <c r="CH29" s="695"/>
      <c r="CI29" s="695"/>
      <c r="CJ29" s="695"/>
      <c r="CK29" s="695"/>
      <c r="CL29" s="695"/>
      <c r="CM29" s="695"/>
      <c r="CN29" s="695"/>
      <c r="CO29" s="695"/>
      <c r="CP29" s="695"/>
      <c r="CQ29" s="696"/>
      <c r="CR29" s="679">
        <v>2290881</v>
      </c>
      <c r="CS29" s="715"/>
      <c r="CT29" s="715"/>
      <c r="CU29" s="715"/>
      <c r="CV29" s="715"/>
      <c r="CW29" s="715"/>
      <c r="CX29" s="715"/>
      <c r="CY29" s="716"/>
      <c r="CZ29" s="684">
        <v>7.7</v>
      </c>
      <c r="DA29" s="713"/>
      <c r="DB29" s="713"/>
      <c r="DC29" s="717"/>
      <c r="DD29" s="688">
        <v>2290881</v>
      </c>
      <c r="DE29" s="715"/>
      <c r="DF29" s="715"/>
      <c r="DG29" s="715"/>
      <c r="DH29" s="715"/>
      <c r="DI29" s="715"/>
      <c r="DJ29" s="715"/>
      <c r="DK29" s="716"/>
      <c r="DL29" s="688">
        <v>2290881</v>
      </c>
      <c r="DM29" s="715"/>
      <c r="DN29" s="715"/>
      <c r="DO29" s="715"/>
      <c r="DP29" s="715"/>
      <c r="DQ29" s="715"/>
      <c r="DR29" s="715"/>
      <c r="DS29" s="715"/>
      <c r="DT29" s="715"/>
      <c r="DU29" s="715"/>
      <c r="DV29" s="716"/>
      <c r="DW29" s="684">
        <v>11.8</v>
      </c>
      <c r="DX29" s="713"/>
      <c r="DY29" s="713"/>
      <c r="DZ29" s="713"/>
      <c r="EA29" s="713"/>
      <c r="EB29" s="713"/>
      <c r="EC29" s="714"/>
    </row>
    <row r="30" spans="2:133" ht="11.25" customHeight="1">
      <c r="B30" s="676" t="s">
        <v>314</v>
      </c>
      <c r="C30" s="677"/>
      <c r="D30" s="677"/>
      <c r="E30" s="677"/>
      <c r="F30" s="677"/>
      <c r="G30" s="677"/>
      <c r="H30" s="677"/>
      <c r="I30" s="677"/>
      <c r="J30" s="677"/>
      <c r="K30" s="677"/>
      <c r="L30" s="677"/>
      <c r="M30" s="677"/>
      <c r="N30" s="677"/>
      <c r="O30" s="677"/>
      <c r="P30" s="677"/>
      <c r="Q30" s="678"/>
      <c r="R30" s="679">
        <v>141461</v>
      </c>
      <c r="S30" s="680"/>
      <c r="T30" s="680"/>
      <c r="U30" s="680"/>
      <c r="V30" s="680"/>
      <c r="W30" s="680"/>
      <c r="X30" s="680"/>
      <c r="Y30" s="681"/>
      <c r="Z30" s="682">
        <v>0.4</v>
      </c>
      <c r="AA30" s="682"/>
      <c r="AB30" s="682"/>
      <c r="AC30" s="682"/>
      <c r="AD30" s="683">
        <v>19656</v>
      </c>
      <c r="AE30" s="683"/>
      <c r="AF30" s="683"/>
      <c r="AG30" s="683"/>
      <c r="AH30" s="683"/>
      <c r="AI30" s="683"/>
      <c r="AJ30" s="683"/>
      <c r="AK30" s="683"/>
      <c r="AL30" s="684">
        <v>0.1</v>
      </c>
      <c r="AM30" s="685"/>
      <c r="AN30" s="685"/>
      <c r="AO30" s="686"/>
      <c r="AP30" s="727" t="s">
        <v>315</v>
      </c>
      <c r="AQ30" s="728"/>
      <c r="AR30" s="728"/>
      <c r="AS30" s="728"/>
      <c r="AT30" s="733" t="s">
        <v>316</v>
      </c>
      <c r="AU30" s="230"/>
      <c r="AV30" s="230"/>
      <c r="AW30" s="230"/>
      <c r="AX30" s="665" t="s">
        <v>193</v>
      </c>
      <c r="AY30" s="666"/>
      <c r="AZ30" s="666"/>
      <c r="BA30" s="666"/>
      <c r="BB30" s="666"/>
      <c r="BC30" s="666"/>
      <c r="BD30" s="666"/>
      <c r="BE30" s="666"/>
      <c r="BF30" s="667"/>
      <c r="BG30" s="739">
        <v>99.2</v>
      </c>
      <c r="BH30" s="740"/>
      <c r="BI30" s="740"/>
      <c r="BJ30" s="740"/>
      <c r="BK30" s="740"/>
      <c r="BL30" s="740"/>
      <c r="BM30" s="674">
        <v>97.2</v>
      </c>
      <c r="BN30" s="740"/>
      <c r="BO30" s="740"/>
      <c r="BP30" s="740"/>
      <c r="BQ30" s="741"/>
      <c r="BR30" s="739">
        <v>99.1</v>
      </c>
      <c r="BS30" s="740"/>
      <c r="BT30" s="740"/>
      <c r="BU30" s="740"/>
      <c r="BV30" s="740"/>
      <c r="BW30" s="740"/>
      <c r="BX30" s="674">
        <v>96.8</v>
      </c>
      <c r="BY30" s="740"/>
      <c r="BZ30" s="740"/>
      <c r="CA30" s="740"/>
      <c r="CB30" s="741"/>
      <c r="CD30" s="744"/>
      <c r="CE30" s="745"/>
      <c r="CF30" s="694" t="s">
        <v>317</v>
      </c>
      <c r="CG30" s="695"/>
      <c r="CH30" s="695"/>
      <c r="CI30" s="695"/>
      <c r="CJ30" s="695"/>
      <c r="CK30" s="695"/>
      <c r="CL30" s="695"/>
      <c r="CM30" s="695"/>
      <c r="CN30" s="695"/>
      <c r="CO30" s="695"/>
      <c r="CP30" s="695"/>
      <c r="CQ30" s="696"/>
      <c r="CR30" s="679">
        <v>2178082</v>
      </c>
      <c r="CS30" s="680"/>
      <c r="CT30" s="680"/>
      <c r="CU30" s="680"/>
      <c r="CV30" s="680"/>
      <c r="CW30" s="680"/>
      <c r="CX30" s="680"/>
      <c r="CY30" s="681"/>
      <c r="CZ30" s="684">
        <v>7.3</v>
      </c>
      <c r="DA30" s="713"/>
      <c r="DB30" s="713"/>
      <c r="DC30" s="717"/>
      <c r="DD30" s="688">
        <v>2178082</v>
      </c>
      <c r="DE30" s="680"/>
      <c r="DF30" s="680"/>
      <c r="DG30" s="680"/>
      <c r="DH30" s="680"/>
      <c r="DI30" s="680"/>
      <c r="DJ30" s="680"/>
      <c r="DK30" s="681"/>
      <c r="DL30" s="688">
        <v>2178082</v>
      </c>
      <c r="DM30" s="680"/>
      <c r="DN30" s="680"/>
      <c r="DO30" s="680"/>
      <c r="DP30" s="680"/>
      <c r="DQ30" s="680"/>
      <c r="DR30" s="680"/>
      <c r="DS30" s="680"/>
      <c r="DT30" s="680"/>
      <c r="DU30" s="680"/>
      <c r="DV30" s="681"/>
      <c r="DW30" s="684">
        <v>11.2</v>
      </c>
      <c r="DX30" s="713"/>
      <c r="DY30" s="713"/>
      <c r="DZ30" s="713"/>
      <c r="EA30" s="713"/>
      <c r="EB30" s="713"/>
      <c r="EC30" s="714"/>
    </row>
    <row r="31" spans="2:133" ht="11.25" customHeight="1">
      <c r="B31" s="676" t="s">
        <v>318</v>
      </c>
      <c r="C31" s="677"/>
      <c r="D31" s="677"/>
      <c r="E31" s="677"/>
      <c r="F31" s="677"/>
      <c r="G31" s="677"/>
      <c r="H31" s="677"/>
      <c r="I31" s="677"/>
      <c r="J31" s="677"/>
      <c r="K31" s="677"/>
      <c r="L31" s="677"/>
      <c r="M31" s="677"/>
      <c r="N31" s="677"/>
      <c r="O31" s="677"/>
      <c r="P31" s="677"/>
      <c r="Q31" s="678"/>
      <c r="R31" s="679">
        <v>434120</v>
      </c>
      <c r="S31" s="680"/>
      <c r="T31" s="680"/>
      <c r="U31" s="680"/>
      <c r="V31" s="680"/>
      <c r="W31" s="680"/>
      <c r="X31" s="680"/>
      <c r="Y31" s="681"/>
      <c r="Z31" s="682">
        <v>1.3</v>
      </c>
      <c r="AA31" s="682"/>
      <c r="AB31" s="682"/>
      <c r="AC31" s="682"/>
      <c r="AD31" s="683" t="s">
        <v>233</v>
      </c>
      <c r="AE31" s="683"/>
      <c r="AF31" s="683"/>
      <c r="AG31" s="683"/>
      <c r="AH31" s="683"/>
      <c r="AI31" s="683"/>
      <c r="AJ31" s="683"/>
      <c r="AK31" s="683"/>
      <c r="AL31" s="684" t="s">
        <v>233</v>
      </c>
      <c r="AM31" s="685"/>
      <c r="AN31" s="685"/>
      <c r="AO31" s="686"/>
      <c r="AP31" s="729"/>
      <c r="AQ31" s="730"/>
      <c r="AR31" s="730"/>
      <c r="AS31" s="730"/>
      <c r="AT31" s="734"/>
      <c r="AU31" s="229" t="s">
        <v>319</v>
      </c>
      <c r="AV31" s="229"/>
      <c r="AW31" s="229"/>
      <c r="AX31" s="676" t="s">
        <v>320</v>
      </c>
      <c r="AY31" s="677"/>
      <c r="AZ31" s="677"/>
      <c r="BA31" s="677"/>
      <c r="BB31" s="677"/>
      <c r="BC31" s="677"/>
      <c r="BD31" s="677"/>
      <c r="BE31" s="677"/>
      <c r="BF31" s="678"/>
      <c r="BG31" s="736">
        <v>98.9</v>
      </c>
      <c r="BH31" s="715"/>
      <c r="BI31" s="715"/>
      <c r="BJ31" s="715"/>
      <c r="BK31" s="715"/>
      <c r="BL31" s="715"/>
      <c r="BM31" s="685">
        <v>96.9</v>
      </c>
      <c r="BN31" s="737"/>
      <c r="BO31" s="737"/>
      <c r="BP31" s="737"/>
      <c r="BQ31" s="738"/>
      <c r="BR31" s="736">
        <v>98.8</v>
      </c>
      <c r="BS31" s="715"/>
      <c r="BT31" s="715"/>
      <c r="BU31" s="715"/>
      <c r="BV31" s="715"/>
      <c r="BW31" s="715"/>
      <c r="BX31" s="685">
        <v>96.4</v>
      </c>
      <c r="BY31" s="737"/>
      <c r="BZ31" s="737"/>
      <c r="CA31" s="737"/>
      <c r="CB31" s="738"/>
      <c r="CD31" s="744"/>
      <c r="CE31" s="745"/>
      <c r="CF31" s="694" t="s">
        <v>321</v>
      </c>
      <c r="CG31" s="695"/>
      <c r="CH31" s="695"/>
      <c r="CI31" s="695"/>
      <c r="CJ31" s="695"/>
      <c r="CK31" s="695"/>
      <c r="CL31" s="695"/>
      <c r="CM31" s="695"/>
      <c r="CN31" s="695"/>
      <c r="CO31" s="695"/>
      <c r="CP31" s="695"/>
      <c r="CQ31" s="696"/>
      <c r="CR31" s="679">
        <v>112799</v>
      </c>
      <c r="CS31" s="715"/>
      <c r="CT31" s="715"/>
      <c r="CU31" s="715"/>
      <c r="CV31" s="715"/>
      <c r="CW31" s="715"/>
      <c r="CX31" s="715"/>
      <c r="CY31" s="716"/>
      <c r="CZ31" s="684">
        <v>0.4</v>
      </c>
      <c r="DA31" s="713"/>
      <c r="DB31" s="713"/>
      <c r="DC31" s="717"/>
      <c r="DD31" s="688">
        <v>112799</v>
      </c>
      <c r="DE31" s="715"/>
      <c r="DF31" s="715"/>
      <c r="DG31" s="715"/>
      <c r="DH31" s="715"/>
      <c r="DI31" s="715"/>
      <c r="DJ31" s="715"/>
      <c r="DK31" s="716"/>
      <c r="DL31" s="688">
        <v>112799</v>
      </c>
      <c r="DM31" s="715"/>
      <c r="DN31" s="715"/>
      <c r="DO31" s="715"/>
      <c r="DP31" s="715"/>
      <c r="DQ31" s="715"/>
      <c r="DR31" s="715"/>
      <c r="DS31" s="715"/>
      <c r="DT31" s="715"/>
      <c r="DU31" s="715"/>
      <c r="DV31" s="716"/>
      <c r="DW31" s="684">
        <v>0.6</v>
      </c>
      <c r="DX31" s="713"/>
      <c r="DY31" s="713"/>
      <c r="DZ31" s="713"/>
      <c r="EA31" s="713"/>
      <c r="EB31" s="713"/>
      <c r="EC31" s="714"/>
    </row>
    <row r="32" spans="2:133" ht="11.25" customHeight="1">
      <c r="B32" s="676" t="s">
        <v>322</v>
      </c>
      <c r="C32" s="677"/>
      <c r="D32" s="677"/>
      <c r="E32" s="677"/>
      <c r="F32" s="677"/>
      <c r="G32" s="677"/>
      <c r="H32" s="677"/>
      <c r="I32" s="677"/>
      <c r="J32" s="677"/>
      <c r="K32" s="677"/>
      <c r="L32" s="677"/>
      <c r="M32" s="677"/>
      <c r="N32" s="677"/>
      <c r="O32" s="677"/>
      <c r="P32" s="677"/>
      <c r="Q32" s="678"/>
      <c r="R32" s="679">
        <v>1309747</v>
      </c>
      <c r="S32" s="680"/>
      <c r="T32" s="680"/>
      <c r="U32" s="680"/>
      <c r="V32" s="680"/>
      <c r="W32" s="680"/>
      <c r="X32" s="680"/>
      <c r="Y32" s="681"/>
      <c r="Z32" s="682">
        <v>4</v>
      </c>
      <c r="AA32" s="682"/>
      <c r="AB32" s="682"/>
      <c r="AC32" s="682"/>
      <c r="AD32" s="683" t="s">
        <v>233</v>
      </c>
      <c r="AE32" s="683"/>
      <c r="AF32" s="683"/>
      <c r="AG32" s="683"/>
      <c r="AH32" s="683"/>
      <c r="AI32" s="683"/>
      <c r="AJ32" s="683"/>
      <c r="AK32" s="683"/>
      <c r="AL32" s="684" t="s">
        <v>233</v>
      </c>
      <c r="AM32" s="685"/>
      <c r="AN32" s="685"/>
      <c r="AO32" s="686"/>
      <c r="AP32" s="731"/>
      <c r="AQ32" s="732"/>
      <c r="AR32" s="732"/>
      <c r="AS32" s="732"/>
      <c r="AT32" s="735"/>
      <c r="AU32" s="231"/>
      <c r="AV32" s="231"/>
      <c r="AW32" s="231"/>
      <c r="AX32" s="724" t="s">
        <v>323</v>
      </c>
      <c r="AY32" s="725"/>
      <c r="AZ32" s="725"/>
      <c r="BA32" s="725"/>
      <c r="BB32" s="725"/>
      <c r="BC32" s="725"/>
      <c r="BD32" s="725"/>
      <c r="BE32" s="725"/>
      <c r="BF32" s="726"/>
      <c r="BG32" s="748">
        <v>99.4</v>
      </c>
      <c r="BH32" s="749"/>
      <c r="BI32" s="749"/>
      <c r="BJ32" s="749"/>
      <c r="BK32" s="749"/>
      <c r="BL32" s="749"/>
      <c r="BM32" s="750">
        <v>97.5</v>
      </c>
      <c r="BN32" s="749"/>
      <c r="BO32" s="749"/>
      <c r="BP32" s="749"/>
      <c r="BQ32" s="751"/>
      <c r="BR32" s="748">
        <v>99.4</v>
      </c>
      <c r="BS32" s="749"/>
      <c r="BT32" s="749"/>
      <c r="BU32" s="749"/>
      <c r="BV32" s="749"/>
      <c r="BW32" s="749"/>
      <c r="BX32" s="750">
        <v>97.3</v>
      </c>
      <c r="BY32" s="749"/>
      <c r="BZ32" s="749"/>
      <c r="CA32" s="749"/>
      <c r="CB32" s="751"/>
      <c r="CD32" s="746"/>
      <c r="CE32" s="747"/>
      <c r="CF32" s="694" t="s">
        <v>324</v>
      </c>
      <c r="CG32" s="695"/>
      <c r="CH32" s="695"/>
      <c r="CI32" s="695"/>
      <c r="CJ32" s="695"/>
      <c r="CK32" s="695"/>
      <c r="CL32" s="695"/>
      <c r="CM32" s="695"/>
      <c r="CN32" s="695"/>
      <c r="CO32" s="695"/>
      <c r="CP32" s="695"/>
      <c r="CQ32" s="696"/>
      <c r="CR32" s="679" t="s">
        <v>233</v>
      </c>
      <c r="CS32" s="680"/>
      <c r="CT32" s="680"/>
      <c r="CU32" s="680"/>
      <c r="CV32" s="680"/>
      <c r="CW32" s="680"/>
      <c r="CX32" s="680"/>
      <c r="CY32" s="681"/>
      <c r="CZ32" s="684" t="s">
        <v>233</v>
      </c>
      <c r="DA32" s="713"/>
      <c r="DB32" s="713"/>
      <c r="DC32" s="717"/>
      <c r="DD32" s="688" t="s">
        <v>233</v>
      </c>
      <c r="DE32" s="680"/>
      <c r="DF32" s="680"/>
      <c r="DG32" s="680"/>
      <c r="DH32" s="680"/>
      <c r="DI32" s="680"/>
      <c r="DJ32" s="680"/>
      <c r="DK32" s="681"/>
      <c r="DL32" s="688" t="s">
        <v>233</v>
      </c>
      <c r="DM32" s="680"/>
      <c r="DN32" s="680"/>
      <c r="DO32" s="680"/>
      <c r="DP32" s="680"/>
      <c r="DQ32" s="680"/>
      <c r="DR32" s="680"/>
      <c r="DS32" s="680"/>
      <c r="DT32" s="680"/>
      <c r="DU32" s="680"/>
      <c r="DV32" s="681"/>
      <c r="DW32" s="684" t="s">
        <v>233</v>
      </c>
      <c r="DX32" s="713"/>
      <c r="DY32" s="713"/>
      <c r="DZ32" s="713"/>
      <c r="EA32" s="713"/>
      <c r="EB32" s="713"/>
      <c r="EC32" s="714"/>
    </row>
    <row r="33" spans="2:133" ht="11.25" customHeight="1">
      <c r="B33" s="676" t="s">
        <v>325</v>
      </c>
      <c r="C33" s="677"/>
      <c r="D33" s="677"/>
      <c r="E33" s="677"/>
      <c r="F33" s="677"/>
      <c r="G33" s="677"/>
      <c r="H33" s="677"/>
      <c r="I33" s="677"/>
      <c r="J33" s="677"/>
      <c r="K33" s="677"/>
      <c r="L33" s="677"/>
      <c r="M33" s="677"/>
      <c r="N33" s="677"/>
      <c r="O33" s="677"/>
      <c r="P33" s="677"/>
      <c r="Q33" s="678"/>
      <c r="R33" s="679">
        <v>1250591</v>
      </c>
      <c r="S33" s="680"/>
      <c r="T33" s="680"/>
      <c r="U33" s="680"/>
      <c r="V33" s="680"/>
      <c r="W33" s="680"/>
      <c r="X33" s="680"/>
      <c r="Y33" s="681"/>
      <c r="Z33" s="682">
        <v>3.8</v>
      </c>
      <c r="AA33" s="682"/>
      <c r="AB33" s="682"/>
      <c r="AC33" s="682"/>
      <c r="AD33" s="683" t="s">
        <v>233</v>
      </c>
      <c r="AE33" s="683"/>
      <c r="AF33" s="683"/>
      <c r="AG33" s="683"/>
      <c r="AH33" s="683"/>
      <c r="AI33" s="683"/>
      <c r="AJ33" s="683"/>
      <c r="AK33" s="683"/>
      <c r="AL33" s="684" t="s">
        <v>233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326</v>
      </c>
      <c r="CE33" s="695"/>
      <c r="CF33" s="695"/>
      <c r="CG33" s="695"/>
      <c r="CH33" s="695"/>
      <c r="CI33" s="695"/>
      <c r="CJ33" s="695"/>
      <c r="CK33" s="695"/>
      <c r="CL33" s="695"/>
      <c r="CM33" s="695"/>
      <c r="CN33" s="695"/>
      <c r="CO33" s="695"/>
      <c r="CP33" s="695"/>
      <c r="CQ33" s="696"/>
      <c r="CR33" s="679">
        <v>14137959</v>
      </c>
      <c r="CS33" s="715"/>
      <c r="CT33" s="715"/>
      <c r="CU33" s="715"/>
      <c r="CV33" s="715"/>
      <c r="CW33" s="715"/>
      <c r="CX33" s="715"/>
      <c r="CY33" s="716"/>
      <c r="CZ33" s="684">
        <v>47.4</v>
      </c>
      <c r="DA33" s="713"/>
      <c r="DB33" s="713"/>
      <c r="DC33" s="717"/>
      <c r="DD33" s="688">
        <v>11747963</v>
      </c>
      <c r="DE33" s="715"/>
      <c r="DF33" s="715"/>
      <c r="DG33" s="715"/>
      <c r="DH33" s="715"/>
      <c r="DI33" s="715"/>
      <c r="DJ33" s="715"/>
      <c r="DK33" s="716"/>
      <c r="DL33" s="688">
        <v>10044623</v>
      </c>
      <c r="DM33" s="715"/>
      <c r="DN33" s="715"/>
      <c r="DO33" s="715"/>
      <c r="DP33" s="715"/>
      <c r="DQ33" s="715"/>
      <c r="DR33" s="715"/>
      <c r="DS33" s="715"/>
      <c r="DT33" s="715"/>
      <c r="DU33" s="715"/>
      <c r="DV33" s="716"/>
      <c r="DW33" s="684">
        <v>51.8</v>
      </c>
      <c r="DX33" s="713"/>
      <c r="DY33" s="713"/>
      <c r="DZ33" s="713"/>
      <c r="EA33" s="713"/>
      <c r="EB33" s="713"/>
      <c r="EC33" s="714"/>
    </row>
    <row r="34" spans="2:133" ht="11.25" customHeight="1">
      <c r="B34" s="676" t="s">
        <v>327</v>
      </c>
      <c r="C34" s="677"/>
      <c r="D34" s="677"/>
      <c r="E34" s="677"/>
      <c r="F34" s="677"/>
      <c r="G34" s="677"/>
      <c r="H34" s="677"/>
      <c r="I34" s="677"/>
      <c r="J34" s="677"/>
      <c r="K34" s="677"/>
      <c r="L34" s="677"/>
      <c r="M34" s="677"/>
      <c r="N34" s="677"/>
      <c r="O34" s="677"/>
      <c r="P34" s="677"/>
      <c r="Q34" s="678"/>
      <c r="R34" s="679">
        <v>1108649</v>
      </c>
      <c r="S34" s="680"/>
      <c r="T34" s="680"/>
      <c r="U34" s="680"/>
      <c r="V34" s="680"/>
      <c r="W34" s="680"/>
      <c r="X34" s="680"/>
      <c r="Y34" s="681"/>
      <c r="Z34" s="682">
        <v>3.4</v>
      </c>
      <c r="AA34" s="682"/>
      <c r="AB34" s="682"/>
      <c r="AC34" s="682"/>
      <c r="AD34" s="683">
        <v>225</v>
      </c>
      <c r="AE34" s="683"/>
      <c r="AF34" s="683"/>
      <c r="AG34" s="683"/>
      <c r="AH34" s="683"/>
      <c r="AI34" s="683"/>
      <c r="AJ34" s="683"/>
      <c r="AK34" s="683"/>
      <c r="AL34" s="684">
        <v>0</v>
      </c>
      <c r="AM34" s="685"/>
      <c r="AN34" s="685"/>
      <c r="AO34" s="686"/>
      <c r="AP34" s="234"/>
      <c r="AQ34" s="658" t="s">
        <v>328</v>
      </c>
      <c r="AR34" s="659"/>
      <c r="AS34" s="659"/>
      <c r="AT34" s="659"/>
      <c r="AU34" s="659"/>
      <c r="AV34" s="659"/>
      <c r="AW34" s="659"/>
      <c r="AX34" s="659"/>
      <c r="AY34" s="659"/>
      <c r="AZ34" s="659"/>
      <c r="BA34" s="659"/>
      <c r="BB34" s="659"/>
      <c r="BC34" s="659"/>
      <c r="BD34" s="659"/>
      <c r="BE34" s="659"/>
      <c r="BF34" s="660"/>
      <c r="BG34" s="658" t="s">
        <v>329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330</v>
      </c>
      <c r="CE34" s="695"/>
      <c r="CF34" s="695"/>
      <c r="CG34" s="695"/>
      <c r="CH34" s="695"/>
      <c r="CI34" s="695"/>
      <c r="CJ34" s="695"/>
      <c r="CK34" s="695"/>
      <c r="CL34" s="695"/>
      <c r="CM34" s="695"/>
      <c r="CN34" s="695"/>
      <c r="CO34" s="695"/>
      <c r="CP34" s="695"/>
      <c r="CQ34" s="696"/>
      <c r="CR34" s="679">
        <v>5309490</v>
      </c>
      <c r="CS34" s="680"/>
      <c r="CT34" s="680"/>
      <c r="CU34" s="680"/>
      <c r="CV34" s="680"/>
      <c r="CW34" s="680"/>
      <c r="CX34" s="680"/>
      <c r="CY34" s="681"/>
      <c r="CZ34" s="684">
        <v>17.8</v>
      </c>
      <c r="DA34" s="713"/>
      <c r="DB34" s="713"/>
      <c r="DC34" s="717"/>
      <c r="DD34" s="688">
        <v>4162916</v>
      </c>
      <c r="DE34" s="680"/>
      <c r="DF34" s="680"/>
      <c r="DG34" s="680"/>
      <c r="DH34" s="680"/>
      <c r="DI34" s="680"/>
      <c r="DJ34" s="680"/>
      <c r="DK34" s="681"/>
      <c r="DL34" s="688">
        <v>3250964</v>
      </c>
      <c r="DM34" s="680"/>
      <c r="DN34" s="680"/>
      <c r="DO34" s="680"/>
      <c r="DP34" s="680"/>
      <c r="DQ34" s="680"/>
      <c r="DR34" s="680"/>
      <c r="DS34" s="680"/>
      <c r="DT34" s="680"/>
      <c r="DU34" s="680"/>
      <c r="DV34" s="681"/>
      <c r="DW34" s="684">
        <v>16.8</v>
      </c>
      <c r="DX34" s="713"/>
      <c r="DY34" s="713"/>
      <c r="DZ34" s="713"/>
      <c r="EA34" s="713"/>
      <c r="EB34" s="713"/>
      <c r="EC34" s="714"/>
    </row>
    <row r="35" spans="2:133" ht="11.25" customHeight="1">
      <c r="B35" s="676" t="s">
        <v>331</v>
      </c>
      <c r="C35" s="677"/>
      <c r="D35" s="677"/>
      <c r="E35" s="677"/>
      <c r="F35" s="677"/>
      <c r="G35" s="677"/>
      <c r="H35" s="677"/>
      <c r="I35" s="677"/>
      <c r="J35" s="677"/>
      <c r="K35" s="677"/>
      <c r="L35" s="677"/>
      <c r="M35" s="677"/>
      <c r="N35" s="677"/>
      <c r="O35" s="677"/>
      <c r="P35" s="677"/>
      <c r="Q35" s="678"/>
      <c r="R35" s="679">
        <v>2685300</v>
      </c>
      <c r="S35" s="680"/>
      <c r="T35" s="680"/>
      <c r="U35" s="680"/>
      <c r="V35" s="680"/>
      <c r="W35" s="680"/>
      <c r="X35" s="680"/>
      <c r="Y35" s="681"/>
      <c r="Z35" s="682">
        <v>8.1</v>
      </c>
      <c r="AA35" s="682"/>
      <c r="AB35" s="682"/>
      <c r="AC35" s="682"/>
      <c r="AD35" s="683" t="s">
        <v>233</v>
      </c>
      <c r="AE35" s="683"/>
      <c r="AF35" s="683"/>
      <c r="AG35" s="683"/>
      <c r="AH35" s="683"/>
      <c r="AI35" s="683"/>
      <c r="AJ35" s="683"/>
      <c r="AK35" s="683"/>
      <c r="AL35" s="684" t="s">
        <v>233</v>
      </c>
      <c r="AM35" s="685"/>
      <c r="AN35" s="685"/>
      <c r="AO35" s="686"/>
      <c r="AP35" s="234"/>
      <c r="AQ35" s="752" t="s">
        <v>332</v>
      </c>
      <c r="AR35" s="753"/>
      <c r="AS35" s="753"/>
      <c r="AT35" s="753"/>
      <c r="AU35" s="753"/>
      <c r="AV35" s="753"/>
      <c r="AW35" s="753"/>
      <c r="AX35" s="753"/>
      <c r="AY35" s="754"/>
      <c r="AZ35" s="668">
        <v>4380526</v>
      </c>
      <c r="BA35" s="669"/>
      <c r="BB35" s="669"/>
      <c r="BC35" s="669"/>
      <c r="BD35" s="669"/>
      <c r="BE35" s="669"/>
      <c r="BF35" s="755"/>
      <c r="BG35" s="690" t="s">
        <v>333</v>
      </c>
      <c r="BH35" s="691"/>
      <c r="BI35" s="691"/>
      <c r="BJ35" s="691"/>
      <c r="BK35" s="691"/>
      <c r="BL35" s="691"/>
      <c r="BM35" s="691"/>
      <c r="BN35" s="691"/>
      <c r="BO35" s="691"/>
      <c r="BP35" s="691"/>
      <c r="BQ35" s="691"/>
      <c r="BR35" s="691"/>
      <c r="BS35" s="691"/>
      <c r="BT35" s="691"/>
      <c r="BU35" s="692"/>
      <c r="BV35" s="668">
        <v>374812</v>
      </c>
      <c r="BW35" s="669"/>
      <c r="BX35" s="669"/>
      <c r="BY35" s="669"/>
      <c r="BZ35" s="669"/>
      <c r="CA35" s="669"/>
      <c r="CB35" s="755"/>
      <c r="CD35" s="694" t="s">
        <v>334</v>
      </c>
      <c r="CE35" s="695"/>
      <c r="CF35" s="695"/>
      <c r="CG35" s="695"/>
      <c r="CH35" s="695"/>
      <c r="CI35" s="695"/>
      <c r="CJ35" s="695"/>
      <c r="CK35" s="695"/>
      <c r="CL35" s="695"/>
      <c r="CM35" s="695"/>
      <c r="CN35" s="695"/>
      <c r="CO35" s="695"/>
      <c r="CP35" s="695"/>
      <c r="CQ35" s="696"/>
      <c r="CR35" s="679">
        <v>284082</v>
      </c>
      <c r="CS35" s="715"/>
      <c r="CT35" s="715"/>
      <c r="CU35" s="715"/>
      <c r="CV35" s="715"/>
      <c r="CW35" s="715"/>
      <c r="CX35" s="715"/>
      <c r="CY35" s="716"/>
      <c r="CZ35" s="684">
        <v>1</v>
      </c>
      <c r="DA35" s="713"/>
      <c r="DB35" s="713"/>
      <c r="DC35" s="717"/>
      <c r="DD35" s="688">
        <v>269039</v>
      </c>
      <c r="DE35" s="715"/>
      <c r="DF35" s="715"/>
      <c r="DG35" s="715"/>
      <c r="DH35" s="715"/>
      <c r="DI35" s="715"/>
      <c r="DJ35" s="715"/>
      <c r="DK35" s="716"/>
      <c r="DL35" s="688">
        <v>269039</v>
      </c>
      <c r="DM35" s="715"/>
      <c r="DN35" s="715"/>
      <c r="DO35" s="715"/>
      <c r="DP35" s="715"/>
      <c r="DQ35" s="715"/>
      <c r="DR35" s="715"/>
      <c r="DS35" s="715"/>
      <c r="DT35" s="715"/>
      <c r="DU35" s="715"/>
      <c r="DV35" s="716"/>
      <c r="DW35" s="684">
        <v>1.4</v>
      </c>
      <c r="DX35" s="713"/>
      <c r="DY35" s="713"/>
      <c r="DZ35" s="713"/>
      <c r="EA35" s="713"/>
      <c r="EB35" s="713"/>
      <c r="EC35" s="714"/>
    </row>
    <row r="36" spans="2:133" ht="11.25" customHeight="1">
      <c r="B36" s="676" t="s">
        <v>335</v>
      </c>
      <c r="C36" s="677"/>
      <c r="D36" s="677"/>
      <c r="E36" s="677"/>
      <c r="F36" s="677"/>
      <c r="G36" s="677"/>
      <c r="H36" s="677"/>
      <c r="I36" s="677"/>
      <c r="J36" s="677"/>
      <c r="K36" s="677"/>
      <c r="L36" s="677"/>
      <c r="M36" s="677"/>
      <c r="N36" s="677"/>
      <c r="O36" s="677"/>
      <c r="P36" s="677"/>
      <c r="Q36" s="678"/>
      <c r="R36" s="679" t="s">
        <v>233</v>
      </c>
      <c r="S36" s="680"/>
      <c r="T36" s="680"/>
      <c r="U36" s="680"/>
      <c r="V36" s="680"/>
      <c r="W36" s="680"/>
      <c r="X36" s="680"/>
      <c r="Y36" s="681"/>
      <c r="Z36" s="682" t="s">
        <v>233</v>
      </c>
      <c r="AA36" s="682"/>
      <c r="AB36" s="682"/>
      <c r="AC36" s="682"/>
      <c r="AD36" s="683" t="s">
        <v>233</v>
      </c>
      <c r="AE36" s="683"/>
      <c r="AF36" s="683"/>
      <c r="AG36" s="683"/>
      <c r="AH36" s="683"/>
      <c r="AI36" s="683"/>
      <c r="AJ36" s="683"/>
      <c r="AK36" s="683"/>
      <c r="AL36" s="684" t="s">
        <v>233</v>
      </c>
      <c r="AM36" s="685"/>
      <c r="AN36" s="685"/>
      <c r="AO36" s="686"/>
      <c r="AQ36" s="756" t="s">
        <v>336</v>
      </c>
      <c r="AR36" s="757"/>
      <c r="AS36" s="757"/>
      <c r="AT36" s="757"/>
      <c r="AU36" s="757"/>
      <c r="AV36" s="757"/>
      <c r="AW36" s="757"/>
      <c r="AX36" s="757"/>
      <c r="AY36" s="758"/>
      <c r="AZ36" s="679">
        <v>1712216</v>
      </c>
      <c r="BA36" s="680"/>
      <c r="BB36" s="680"/>
      <c r="BC36" s="680"/>
      <c r="BD36" s="715"/>
      <c r="BE36" s="715"/>
      <c r="BF36" s="738"/>
      <c r="BG36" s="694" t="s">
        <v>337</v>
      </c>
      <c r="BH36" s="695"/>
      <c r="BI36" s="695"/>
      <c r="BJ36" s="695"/>
      <c r="BK36" s="695"/>
      <c r="BL36" s="695"/>
      <c r="BM36" s="695"/>
      <c r="BN36" s="695"/>
      <c r="BO36" s="695"/>
      <c r="BP36" s="695"/>
      <c r="BQ36" s="695"/>
      <c r="BR36" s="695"/>
      <c r="BS36" s="695"/>
      <c r="BT36" s="695"/>
      <c r="BU36" s="696"/>
      <c r="BV36" s="679">
        <v>296558</v>
      </c>
      <c r="BW36" s="680"/>
      <c r="BX36" s="680"/>
      <c r="BY36" s="680"/>
      <c r="BZ36" s="680"/>
      <c r="CA36" s="680"/>
      <c r="CB36" s="689"/>
      <c r="CD36" s="694" t="s">
        <v>338</v>
      </c>
      <c r="CE36" s="695"/>
      <c r="CF36" s="695"/>
      <c r="CG36" s="695"/>
      <c r="CH36" s="695"/>
      <c r="CI36" s="695"/>
      <c r="CJ36" s="695"/>
      <c r="CK36" s="695"/>
      <c r="CL36" s="695"/>
      <c r="CM36" s="695"/>
      <c r="CN36" s="695"/>
      <c r="CO36" s="695"/>
      <c r="CP36" s="695"/>
      <c r="CQ36" s="696"/>
      <c r="CR36" s="679">
        <v>4801527</v>
      </c>
      <c r="CS36" s="680"/>
      <c r="CT36" s="680"/>
      <c r="CU36" s="680"/>
      <c r="CV36" s="680"/>
      <c r="CW36" s="680"/>
      <c r="CX36" s="680"/>
      <c r="CY36" s="681"/>
      <c r="CZ36" s="684">
        <v>16.100000000000001</v>
      </c>
      <c r="DA36" s="713"/>
      <c r="DB36" s="713"/>
      <c r="DC36" s="717"/>
      <c r="DD36" s="688">
        <v>4511159</v>
      </c>
      <c r="DE36" s="680"/>
      <c r="DF36" s="680"/>
      <c r="DG36" s="680"/>
      <c r="DH36" s="680"/>
      <c r="DI36" s="680"/>
      <c r="DJ36" s="680"/>
      <c r="DK36" s="681"/>
      <c r="DL36" s="688">
        <v>3859820</v>
      </c>
      <c r="DM36" s="680"/>
      <c r="DN36" s="680"/>
      <c r="DO36" s="680"/>
      <c r="DP36" s="680"/>
      <c r="DQ36" s="680"/>
      <c r="DR36" s="680"/>
      <c r="DS36" s="680"/>
      <c r="DT36" s="680"/>
      <c r="DU36" s="680"/>
      <c r="DV36" s="681"/>
      <c r="DW36" s="684">
        <v>19.899999999999999</v>
      </c>
      <c r="DX36" s="713"/>
      <c r="DY36" s="713"/>
      <c r="DZ36" s="713"/>
      <c r="EA36" s="713"/>
      <c r="EB36" s="713"/>
      <c r="EC36" s="714"/>
    </row>
    <row r="37" spans="2:133" ht="11.25" customHeight="1">
      <c r="B37" s="676" t="s">
        <v>339</v>
      </c>
      <c r="C37" s="677"/>
      <c r="D37" s="677"/>
      <c r="E37" s="677"/>
      <c r="F37" s="677"/>
      <c r="G37" s="677"/>
      <c r="H37" s="677"/>
      <c r="I37" s="677"/>
      <c r="J37" s="677"/>
      <c r="K37" s="677"/>
      <c r="L37" s="677"/>
      <c r="M37" s="677"/>
      <c r="N37" s="677"/>
      <c r="O37" s="677"/>
      <c r="P37" s="677"/>
      <c r="Q37" s="678"/>
      <c r="R37" s="679">
        <v>1338600</v>
      </c>
      <c r="S37" s="680"/>
      <c r="T37" s="680"/>
      <c r="U37" s="680"/>
      <c r="V37" s="680"/>
      <c r="W37" s="680"/>
      <c r="X37" s="680"/>
      <c r="Y37" s="681"/>
      <c r="Z37" s="682">
        <v>4</v>
      </c>
      <c r="AA37" s="682"/>
      <c r="AB37" s="682"/>
      <c r="AC37" s="682"/>
      <c r="AD37" s="683" t="s">
        <v>233</v>
      </c>
      <c r="AE37" s="683"/>
      <c r="AF37" s="683"/>
      <c r="AG37" s="683"/>
      <c r="AH37" s="683"/>
      <c r="AI37" s="683"/>
      <c r="AJ37" s="683"/>
      <c r="AK37" s="683"/>
      <c r="AL37" s="684" t="s">
        <v>233</v>
      </c>
      <c r="AM37" s="685"/>
      <c r="AN37" s="685"/>
      <c r="AO37" s="686"/>
      <c r="AQ37" s="756" t="s">
        <v>340</v>
      </c>
      <c r="AR37" s="757"/>
      <c r="AS37" s="757"/>
      <c r="AT37" s="757"/>
      <c r="AU37" s="757"/>
      <c r="AV37" s="757"/>
      <c r="AW37" s="757"/>
      <c r="AX37" s="757"/>
      <c r="AY37" s="758"/>
      <c r="AZ37" s="679">
        <v>27051</v>
      </c>
      <c r="BA37" s="680"/>
      <c r="BB37" s="680"/>
      <c r="BC37" s="680"/>
      <c r="BD37" s="715"/>
      <c r="BE37" s="715"/>
      <c r="BF37" s="738"/>
      <c r="BG37" s="694" t="s">
        <v>341</v>
      </c>
      <c r="BH37" s="695"/>
      <c r="BI37" s="695"/>
      <c r="BJ37" s="695"/>
      <c r="BK37" s="695"/>
      <c r="BL37" s="695"/>
      <c r="BM37" s="695"/>
      <c r="BN37" s="695"/>
      <c r="BO37" s="695"/>
      <c r="BP37" s="695"/>
      <c r="BQ37" s="695"/>
      <c r="BR37" s="695"/>
      <c r="BS37" s="695"/>
      <c r="BT37" s="695"/>
      <c r="BU37" s="696"/>
      <c r="BV37" s="679">
        <v>13524</v>
      </c>
      <c r="BW37" s="680"/>
      <c r="BX37" s="680"/>
      <c r="BY37" s="680"/>
      <c r="BZ37" s="680"/>
      <c r="CA37" s="680"/>
      <c r="CB37" s="689"/>
      <c r="CD37" s="694" t="s">
        <v>342</v>
      </c>
      <c r="CE37" s="695"/>
      <c r="CF37" s="695"/>
      <c r="CG37" s="695"/>
      <c r="CH37" s="695"/>
      <c r="CI37" s="695"/>
      <c r="CJ37" s="695"/>
      <c r="CK37" s="695"/>
      <c r="CL37" s="695"/>
      <c r="CM37" s="695"/>
      <c r="CN37" s="695"/>
      <c r="CO37" s="695"/>
      <c r="CP37" s="695"/>
      <c r="CQ37" s="696"/>
      <c r="CR37" s="679">
        <v>1973910</v>
      </c>
      <c r="CS37" s="715"/>
      <c r="CT37" s="715"/>
      <c r="CU37" s="715"/>
      <c r="CV37" s="715"/>
      <c r="CW37" s="715"/>
      <c r="CX37" s="715"/>
      <c r="CY37" s="716"/>
      <c r="CZ37" s="684">
        <v>6.6</v>
      </c>
      <c r="DA37" s="713"/>
      <c r="DB37" s="713"/>
      <c r="DC37" s="717"/>
      <c r="DD37" s="688">
        <v>1967874</v>
      </c>
      <c r="DE37" s="715"/>
      <c r="DF37" s="715"/>
      <c r="DG37" s="715"/>
      <c r="DH37" s="715"/>
      <c r="DI37" s="715"/>
      <c r="DJ37" s="715"/>
      <c r="DK37" s="716"/>
      <c r="DL37" s="688">
        <v>1675884</v>
      </c>
      <c r="DM37" s="715"/>
      <c r="DN37" s="715"/>
      <c r="DO37" s="715"/>
      <c r="DP37" s="715"/>
      <c r="DQ37" s="715"/>
      <c r="DR37" s="715"/>
      <c r="DS37" s="715"/>
      <c r="DT37" s="715"/>
      <c r="DU37" s="715"/>
      <c r="DV37" s="716"/>
      <c r="DW37" s="684">
        <v>8.6</v>
      </c>
      <c r="DX37" s="713"/>
      <c r="DY37" s="713"/>
      <c r="DZ37" s="713"/>
      <c r="EA37" s="713"/>
      <c r="EB37" s="713"/>
      <c r="EC37" s="714"/>
    </row>
    <row r="38" spans="2:133" ht="11.25" customHeight="1">
      <c r="B38" s="724" t="s">
        <v>343</v>
      </c>
      <c r="C38" s="725"/>
      <c r="D38" s="725"/>
      <c r="E38" s="725"/>
      <c r="F38" s="725"/>
      <c r="G38" s="725"/>
      <c r="H38" s="725"/>
      <c r="I38" s="725"/>
      <c r="J38" s="725"/>
      <c r="K38" s="725"/>
      <c r="L38" s="725"/>
      <c r="M38" s="725"/>
      <c r="N38" s="725"/>
      <c r="O38" s="725"/>
      <c r="P38" s="725"/>
      <c r="Q38" s="726"/>
      <c r="R38" s="759">
        <v>33084573</v>
      </c>
      <c r="S38" s="760"/>
      <c r="T38" s="760"/>
      <c r="U38" s="760"/>
      <c r="V38" s="760"/>
      <c r="W38" s="760"/>
      <c r="X38" s="760"/>
      <c r="Y38" s="761"/>
      <c r="Z38" s="762">
        <v>100</v>
      </c>
      <c r="AA38" s="762"/>
      <c r="AB38" s="762"/>
      <c r="AC38" s="762"/>
      <c r="AD38" s="763">
        <v>18052606</v>
      </c>
      <c r="AE38" s="763"/>
      <c r="AF38" s="763"/>
      <c r="AG38" s="763"/>
      <c r="AH38" s="763"/>
      <c r="AI38" s="763"/>
      <c r="AJ38" s="763"/>
      <c r="AK38" s="763"/>
      <c r="AL38" s="764">
        <v>100</v>
      </c>
      <c r="AM38" s="750"/>
      <c r="AN38" s="750"/>
      <c r="AO38" s="765"/>
      <c r="AQ38" s="756" t="s">
        <v>344</v>
      </c>
      <c r="AR38" s="757"/>
      <c r="AS38" s="757"/>
      <c r="AT38" s="757"/>
      <c r="AU38" s="757"/>
      <c r="AV38" s="757"/>
      <c r="AW38" s="757"/>
      <c r="AX38" s="757"/>
      <c r="AY38" s="758"/>
      <c r="AZ38" s="679" t="s">
        <v>233</v>
      </c>
      <c r="BA38" s="680"/>
      <c r="BB38" s="680"/>
      <c r="BC38" s="680"/>
      <c r="BD38" s="715"/>
      <c r="BE38" s="715"/>
      <c r="BF38" s="738"/>
      <c r="BG38" s="694" t="s">
        <v>345</v>
      </c>
      <c r="BH38" s="695"/>
      <c r="BI38" s="695"/>
      <c r="BJ38" s="695"/>
      <c r="BK38" s="695"/>
      <c r="BL38" s="695"/>
      <c r="BM38" s="695"/>
      <c r="BN38" s="695"/>
      <c r="BO38" s="695"/>
      <c r="BP38" s="695"/>
      <c r="BQ38" s="695"/>
      <c r="BR38" s="695"/>
      <c r="BS38" s="695"/>
      <c r="BT38" s="695"/>
      <c r="BU38" s="696"/>
      <c r="BV38" s="679">
        <v>22158</v>
      </c>
      <c r="BW38" s="680"/>
      <c r="BX38" s="680"/>
      <c r="BY38" s="680"/>
      <c r="BZ38" s="680"/>
      <c r="CA38" s="680"/>
      <c r="CB38" s="689"/>
      <c r="CD38" s="694" t="s">
        <v>346</v>
      </c>
      <c r="CE38" s="695"/>
      <c r="CF38" s="695"/>
      <c r="CG38" s="695"/>
      <c r="CH38" s="695"/>
      <c r="CI38" s="695"/>
      <c r="CJ38" s="695"/>
      <c r="CK38" s="695"/>
      <c r="CL38" s="695"/>
      <c r="CM38" s="695"/>
      <c r="CN38" s="695"/>
      <c r="CO38" s="695"/>
      <c r="CP38" s="695"/>
      <c r="CQ38" s="696"/>
      <c r="CR38" s="679">
        <v>2752625</v>
      </c>
      <c r="CS38" s="680"/>
      <c r="CT38" s="680"/>
      <c r="CU38" s="680"/>
      <c r="CV38" s="680"/>
      <c r="CW38" s="680"/>
      <c r="CX38" s="680"/>
      <c r="CY38" s="681"/>
      <c r="CZ38" s="684">
        <v>9.1999999999999993</v>
      </c>
      <c r="DA38" s="713"/>
      <c r="DB38" s="713"/>
      <c r="DC38" s="717"/>
      <c r="DD38" s="688">
        <v>2290376</v>
      </c>
      <c r="DE38" s="680"/>
      <c r="DF38" s="680"/>
      <c r="DG38" s="680"/>
      <c r="DH38" s="680"/>
      <c r="DI38" s="680"/>
      <c r="DJ38" s="680"/>
      <c r="DK38" s="681"/>
      <c r="DL38" s="688">
        <v>2165327</v>
      </c>
      <c r="DM38" s="680"/>
      <c r="DN38" s="680"/>
      <c r="DO38" s="680"/>
      <c r="DP38" s="680"/>
      <c r="DQ38" s="680"/>
      <c r="DR38" s="680"/>
      <c r="DS38" s="680"/>
      <c r="DT38" s="680"/>
      <c r="DU38" s="680"/>
      <c r="DV38" s="681"/>
      <c r="DW38" s="684">
        <v>11.2</v>
      </c>
      <c r="DX38" s="713"/>
      <c r="DY38" s="713"/>
      <c r="DZ38" s="713"/>
      <c r="EA38" s="713"/>
      <c r="EB38" s="713"/>
      <c r="EC38" s="714"/>
    </row>
    <row r="39" spans="2:133" ht="11.25" customHeight="1">
      <c r="AQ39" s="756" t="s">
        <v>347</v>
      </c>
      <c r="AR39" s="757"/>
      <c r="AS39" s="757"/>
      <c r="AT39" s="757"/>
      <c r="AU39" s="757"/>
      <c r="AV39" s="757"/>
      <c r="AW39" s="757"/>
      <c r="AX39" s="757"/>
      <c r="AY39" s="758"/>
      <c r="AZ39" s="679" t="s">
        <v>233</v>
      </c>
      <c r="BA39" s="680"/>
      <c r="BB39" s="680"/>
      <c r="BC39" s="680"/>
      <c r="BD39" s="715"/>
      <c r="BE39" s="715"/>
      <c r="BF39" s="738"/>
      <c r="BG39" s="770" t="s">
        <v>348</v>
      </c>
      <c r="BH39" s="771"/>
      <c r="BI39" s="771"/>
      <c r="BJ39" s="771"/>
      <c r="BK39" s="771"/>
      <c r="BL39" s="235"/>
      <c r="BM39" s="695" t="s">
        <v>349</v>
      </c>
      <c r="BN39" s="695"/>
      <c r="BO39" s="695"/>
      <c r="BP39" s="695"/>
      <c r="BQ39" s="695"/>
      <c r="BR39" s="695"/>
      <c r="BS39" s="695"/>
      <c r="BT39" s="695"/>
      <c r="BU39" s="696"/>
      <c r="BV39" s="679">
        <v>100</v>
      </c>
      <c r="BW39" s="680"/>
      <c r="BX39" s="680"/>
      <c r="BY39" s="680"/>
      <c r="BZ39" s="680"/>
      <c r="CA39" s="680"/>
      <c r="CB39" s="689"/>
      <c r="CD39" s="694" t="s">
        <v>350</v>
      </c>
      <c r="CE39" s="695"/>
      <c r="CF39" s="695"/>
      <c r="CG39" s="695"/>
      <c r="CH39" s="695"/>
      <c r="CI39" s="695"/>
      <c r="CJ39" s="695"/>
      <c r="CK39" s="695"/>
      <c r="CL39" s="695"/>
      <c r="CM39" s="695"/>
      <c r="CN39" s="695"/>
      <c r="CO39" s="695"/>
      <c r="CP39" s="695"/>
      <c r="CQ39" s="696"/>
      <c r="CR39" s="679">
        <v>383362</v>
      </c>
      <c r="CS39" s="715"/>
      <c r="CT39" s="715"/>
      <c r="CU39" s="715"/>
      <c r="CV39" s="715"/>
      <c r="CW39" s="715"/>
      <c r="CX39" s="715"/>
      <c r="CY39" s="716"/>
      <c r="CZ39" s="684">
        <v>1.3</v>
      </c>
      <c r="DA39" s="713"/>
      <c r="DB39" s="713"/>
      <c r="DC39" s="717"/>
      <c r="DD39" s="688">
        <v>15000</v>
      </c>
      <c r="DE39" s="715"/>
      <c r="DF39" s="715"/>
      <c r="DG39" s="715"/>
      <c r="DH39" s="715"/>
      <c r="DI39" s="715"/>
      <c r="DJ39" s="715"/>
      <c r="DK39" s="716"/>
      <c r="DL39" s="688" t="s">
        <v>233</v>
      </c>
      <c r="DM39" s="715"/>
      <c r="DN39" s="715"/>
      <c r="DO39" s="715"/>
      <c r="DP39" s="715"/>
      <c r="DQ39" s="715"/>
      <c r="DR39" s="715"/>
      <c r="DS39" s="715"/>
      <c r="DT39" s="715"/>
      <c r="DU39" s="715"/>
      <c r="DV39" s="716"/>
      <c r="DW39" s="684" t="s">
        <v>242</v>
      </c>
      <c r="DX39" s="713"/>
      <c r="DY39" s="713"/>
      <c r="DZ39" s="713"/>
      <c r="EA39" s="713"/>
      <c r="EB39" s="713"/>
      <c r="EC39" s="714"/>
    </row>
    <row r="40" spans="2:133" ht="11.25" customHeight="1">
      <c r="AQ40" s="756" t="s">
        <v>351</v>
      </c>
      <c r="AR40" s="757"/>
      <c r="AS40" s="757"/>
      <c r="AT40" s="757"/>
      <c r="AU40" s="757"/>
      <c r="AV40" s="757"/>
      <c r="AW40" s="757"/>
      <c r="AX40" s="757"/>
      <c r="AY40" s="758"/>
      <c r="AZ40" s="679">
        <v>704462</v>
      </c>
      <c r="BA40" s="680"/>
      <c r="BB40" s="680"/>
      <c r="BC40" s="680"/>
      <c r="BD40" s="715"/>
      <c r="BE40" s="715"/>
      <c r="BF40" s="738"/>
      <c r="BG40" s="770"/>
      <c r="BH40" s="771"/>
      <c r="BI40" s="771"/>
      <c r="BJ40" s="771"/>
      <c r="BK40" s="771"/>
      <c r="BL40" s="235"/>
      <c r="BM40" s="695" t="s">
        <v>352</v>
      </c>
      <c r="BN40" s="695"/>
      <c r="BO40" s="695"/>
      <c r="BP40" s="695"/>
      <c r="BQ40" s="695"/>
      <c r="BR40" s="695"/>
      <c r="BS40" s="695"/>
      <c r="BT40" s="695"/>
      <c r="BU40" s="696"/>
      <c r="BV40" s="679" t="s">
        <v>233</v>
      </c>
      <c r="BW40" s="680"/>
      <c r="BX40" s="680"/>
      <c r="BY40" s="680"/>
      <c r="BZ40" s="680"/>
      <c r="CA40" s="680"/>
      <c r="CB40" s="689"/>
      <c r="CD40" s="694" t="s">
        <v>353</v>
      </c>
      <c r="CE40" s="695"/>
      <c r="CF40" s="695"/>
      <c r="CG40" s="695"/>
      <c r="CH40" s="695"/>
      <c r="CI40" s="695"/>
      <c r="CJ40" s="695"/>
      <c r="CK40" s="695"/>
      <c r="CL40" s="695"/>
      <c r="CM40" s="695"/>
      <c r="CN40" s="695"/>
      <c r="CO40" s="695"/>
      <c r="CP40" s="695"/>
      <c r="CQ40" s="696"/>
      <c r="CR40" s="679">
        <v>606873</v>
      </c>
      <c r="CS40" s="680"/>
      <c r="CT40" s="680"/>
      <c r="CU40" s="680"/>
      <c r="CV40" s="680"/>
      <c r="CW40" s="680"/>
      <c r="CX40" s="680"/>
      <c r="CY40" s="681"/>
      <c r="CZ40" s="684">
        <v>2</v>
      </c>
      <c r="DA40" s="713"/>
      <c r="DB40" s="713"/>
      <c r="DC40" s="717"/>
      <c r="DD40" s="688">
        <v>499473</v>
      </c>
      <c r="DE40" s="680"/>
      <c r="DF40" s="680"/>
      <c r="DG40" s="680"/>
      <c r="DH40" s="680"/>
      <c r="DI40" s="680"/>
      <c r="DJ40" s="680"/>
      <c r="DK40" s="681"/>
      <c r="DL40" s="688">
        <v>499473</v>
      </c>
      <c r="DM40" s="680"/>
      <c r="DN40" s="680"/>
      <c r="DO40" s="680"/>
      <c r="DP40" s="680"/>
      <c r="DQ40" s="680"/>
      <c r="DR40" s="680"/>
      <c r="DS40" s="680"/>
      <c r="DT40" s="680"/>
      <c r="DU40" s="680"/>
      <c r="DV40" s="681"/>
      <c r="DW40" s="684">
        <v>2.6</v>
      </c>
      <c r="DX40" s="713"/>
      <c r="DY40" s="713"/>
      <c r="DZ40" s="713"/>
      <c r="EA40" s="713"/>
      <c r="EB40" s="713"/>
      <c r="EC40" s="714"/>
    </row>
    <row r="41" spans="2:133" ht="11.25" customHeight="1">
      <c r="AQ41" s="766" t="s">
        <v>354</v>
      </c>
      <c r="AR41" s="767"/>
      <c r="AS41" s="767"/>
      <c r="AT41" s="767"/>
      <c r="AU41" s="767"/>
      <c r="AV41" s="767"/>
      <c r="AW41" s="767"/>
      <c r="AX41" s="767"/>
      <c r="AY41" s="768"/>
      <c r="AZ41" s="759">
        <v>1936797</v>
      </c>
      <c r="BA41" s="760"/>
      <c r="BB41" s="760"/>
      <c r="BC41" s="760"/>
      <c r="BD41" s="749"/>
      <c r="BE41" s="749"/>
      <c r="BF41" s="751"/>
      <c r="BG41" s="772"/>
      <c r="BH41" s="773"/>
      <c r="BI41" s="773"/>
      <c r="BJ41" s="773"/>
      <c r="BK41" s="773"/>
      <c r="BL41" s="236"/>
      <c r="BM41" s="704" t="s">
        <v>355</v>
      </c>
      <c r="BN41" s="704"/>
      <c r="BO41" s="704"/>
      <c r="BP41" s="704"/>
      <c r="BQ41" s="704"/>
      <c r="BR41" s="704"/>
      <c r="BS41" s="704"/>
      <c r="BT41" s="704"/>
      <c r="BU41" s="705"/>
      <c r="BV41" s="759">
        <v>313</v>
      </c>
      <c r="BW41" s="760"/>
      <c r="BX41" s="760"/>
      <c r="BY41" s="760"/>
      <c r="BZ41" s="760"/>
      <c r="CA41" s="760"/>
      <c r="CB41" s="769"/>
      <c r="CD41" s="694" t="s">
        <v>356</v>
      </c>
      <c r="CE41" s="695"/>
      <c r="CF41" s="695"/>
      <c r="CG41" s="695"/>
      <c r="CH41" s="695"/>
      <c r="CI41" s="695"/>
      <c r="CJ41" s="695"/>
      <c r="CK41" s="695"/>
      <c r="CL41" s="695"/>
      <c r="CM41" s="695"/>
      <c r="CN41" s="695"/>
      <c r="CO41" s="695"/>
      <c r="CP41" s="695"/>
      <c r="CQ41" s="696"/>
      <c r="CR41" s="679" t="s">
        <v>233</v>
      </c>
      <c r="CS41" s="715"/>
      <c r="CT41" s="715"/>
      <c r="CU41" s="715"/>
      <c r="CV41" s="715"/>
      <c r="CW41" s="715"/>
      <c r="CX41" s="715"/>
      <c r="CY41" s="716"/>
      <c r="CZ41" s="684" t="s">
        <v>233</v>
      </c>
      <c r="DA41" s="713"/>
      <c r="DB41" s="713"/>
      <c r="DC41" s="717"/>
      <c r="DD41" s="688" t="s">
        <v>233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358</v>
      </c>
      <c r="CE42" s="677"/>
      <c r="CF42" s="677"/>
      <c r="CG42" s="677"/>
      <c r="CH42" s="677"/>
      <c r="CI42" s="677"/>
      <c r="CJ42" s="677"/>
      <c r="CK42" s="677"/>
      <c r="CL42" s="677"/>
      <c r="CM42" s="677"/>
      <c r="CN42" s="677"/>
      <c r="CO42" s="677"/>
      <c r="CP42" s="677"/>
      <c r="CQ42" s="678"/>
      <c r="CR42" s="679">
        <v>3001106</v>
      </c>
      <c r="CS42" s="680"/>
      <c r="CT42" s="680"/>
      <c r="CU42" s="680"/>
      <c r="CV42" s="680"/>
      <c r="CW42" s="680"/>
      <c r="CX42" s="680"/>
      <c r="CY42" s="681"/>
      <c r="CZ42" s="684">
        <v>10.1</v>
      </c>
      <c r="DA42" s="685"/>
      <c r="DB42" s="685"/>
      <c r="DC42" s="780"/>
      <c r="DD42" s="688">
        <v>886657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360</v>
      </c>
      <c r="CE43" s="677"/>
      <c r="CF43" s="677"/>
      <c r="CG43" s="677"/>
      <c r="CH43" s="677"/>
      <c r="CI43" s="677"/>
      <c r="CJ43" s="677"/>
      <c r="CK43" s="677"/>
      <c r="CL43" s="677"/>
      <c r="CM43" s="677"/>
      <c r="CN43" s="677"/>
      <c r="CO43" s="677"/>
      <c r="CP43" s="677"/>
      <c r="CQ43" s="678"/>
      <c r="CR43" s="679">
        <v>64157</v>
      </c>
      <c r="CS43" s="715"/>
      <c r="CT43" s="715"/>
      <c r="CU43" s="715"/>
      <c r="CV43" s="715"/>
      <c r="CW43" s="715"/>
      <c r="CX43" s="715"/>
      <c r="CY43" s="716"/>
      <c r="CZ43" s="684">
        <v>0.2</v>
      </c>
      <c r="DA43" s="713"/>
      <c r="DB43" s="713"/>
      <c r="DC43" s="717"/>
      <c r="DD43" s="688">
        <v>64157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361</v>
      </c>
      <c r="CD44" s="791" t="s">
        <v>313</v>
      </c>
      <c r="CE44" s="792"/>
      <c r="CF44" s="676" t="s">
        <v>362</v>
      </c>
      <c r="CG44" s="677"/>
      <c r="CH44" s="677"/>
      <c r="CI44" s="677"/>
      <c r="CJ44" s="677"/>
      <c r="CK44" s="677"/>
      <c r="CL44" s="677"/>
      <c r="CM44" s="677"/>
      <c r="CN44" s="677"/>
      <c r="CO44" s="677"/>
      <c r="CP44" s="677"/>
      <c r="CQ44" s="678"/>
      <c r="CR44" s="679">
        <v>3001106</v>
      </c>
      <c r="CS44" s="680"/>
      <c r="CT44" s="680"/>
      <c r="CU44" s="680"/>
      <c r="CV44" s="680"/>
      <c r="CW44" s="680"/>
      <c r="CX44" s="680"/>
      <c r="CY44" s="681"/>
      <c r="CZ44" s="684">
        <v>10.1</v>
      </c>
      <c r="DA44" s="685"/>
      <c r="DB44" s="685"/>
      <c r="DC44" s="780"/>
      <c r="DD44" s="688">
        <v>886657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363</v>
      </c>
      <c r="CG45" s="677"/>
      <c r="CH45" s="677"/>
      <c r="CI45" s="677"/>
      <c r="CJ45" s="677"/>
      <c r="CK45" s="677"/>
      <c r="CL45" s="677"/>
      <c r="CM45" s="677"/>
      <c r="CN45" s="677"/>
      <c r="CO45" s="677"/>
      <c r="CP45" s="677"/>
      <c r="CQ45" s="678"/>
      <c r="CR45" s="679">
        <v>1112899</v>
      </c>
      <c r="CS45" s="715"/>
      <c r="CT45" s="715"/>
      <c r="CU45" s="715"/>
      <c r="CV45" s="715"/>
      <c r="CW45" s="715"/>
      <c r="CX45" s="715"/>
      <c r="CY45" s="716"/>
      <c r="CZ45" s="684">
        <v>3.7</v>
      </c>
      <c r="DA45" s="713"/>
      <c r="DB45" s="713"/>
      <c r="DC45" s="717"/>
      <c r="DD45" s="688">
        <v>87305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364</v>
      </c>
      <c r="CG46" s="677"/>
      <c r="CH46" s="677"/>
      <c r="CI46" s="677"/>
      <c r="CJ46" s="677"/>
      <c r="CK46" s="677"/>
      <c r="CL46" s="677"/>
      <c r="CM46" s="677"/>
      <c r="CN46" s="677"/>
      <c r="CO46" s="677"/>
      <c r="CP46" s="677"/>
      <c r="CQ46" s="678"/>
      <c r="CR46" s="679">
        <v>1838245</v>
      </c>
      <c r="CS46" s="680"/>
      <c r="CT46" s="680"/>
      <c r="CU46" s="680"/>
      <c r="CV46" s="680"/>
      <c r="CW46" s="680"/>
      <c r="CX46" s="680"/>
      <c r="CY46" s="681"/>
      <c r="CZ46" s="684">
        <v>6.2</v>
      </c>
      <c r="DA46" s="685"/>
      <c r="DB46" s="685"/>
      <c r="DC46" s="780"/>
      <c r="DD46" s="688">
        <v>749390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365</v>
      </c>
      <c r="CG47" s="677"/>
      <c r="CH47" s="677"/>
      <c r="CI47" s="677"/>
      <c r="CJ47" s="677"/>
      <c r="CK47" s="677"/>
      <c r="CL47" s="677"/>
      <c r="CM47" s="677"/>
      <c r="CN47" s="677"/>
      <c r="CO47" s="677"/>
      <c r="CP47" s="677"/>
      <c r="CQ47" s="678"/>
      <c r="CR47" s="679" t="s">
        <v>242</v>
      </c>
      <c r="CS47" s="715"/>
      <c r="CT47" s="715"/>
      <c r="CU47" s="715"/>
      <c r="CV47" s="715"/>
      <c r="CW47" s="715"/>
      <c r="CX47" s="715"/>
      <c r="CY47" s="716"/>
      <c r="CZ47" s="684" t="s">
        <v>273</v>
      </c>
      <c r="DA47" s="713"/>
      <c r="DB47" s="713"/>
      <c r="DC47" s="717"/>
      <c r="DD47" s="688" t="s">
        <v>242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366</v>
      </c>
      <c r="CG48" s="677"/>
      <c r="CH48" s="677"/>
      <c r="CI48" s="677"/>
      <c r="CJ48" s="677"/>
      <c r="CK48" s="677"/>
      <c r="CL48" s="677"/>
      <c r="CM48" s="677"/>
      <c r="CN48" s="677"/>
      <c r="CO48" s="677"/>
      <c r="CP48" s="677"/>
      <c r="CQ48" s="678"/>
      <c r="CR48" s="679" t="s">
        <v>273</v>
      </c>
      <c r="CS48" s="680"/>
      <c r="CT48" s="680"/>
      <c r="CU48" s="680"/>
      <c r="CV48" s="680"/>
      <c r="CW48" s="680"/>
      <c r="CX48" s="680"/>
      <c r="CY48" s="681"/>
      <c r="CZ48" s="684" t="s">
        <v>273</v>
      </c>
      <c r="DA48" s="685"/>
      <c r="DB48" s="685"/>
      <c r="DC48" s="780"/>
      <c r="DD48" s="688" t="s">
        <v>242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367</v>
      </c>
      <c r="CE49" s="725"/>
      <c r="CF49" s="725"/>
      <c r="CG49" s="725"/>
      <c r="CH49" s="725"/>
      <c r="CI49" s="725"/>
      <c r="CJ49" s="725"/>
      <c r="CK49" s="725"/>
      <c r="CL49" s="725"/>
      <c r="CM49" s="725"/>
      <c r="CN49" s="725"/>
      <c r="CO49" s="725"/>
      <c r="CP49" s="725"/>
      <c r="CQ49" s="726"/>
      <c r="CR49" s="759">
        <v>29818613</v>
      </c>
      <c r="CS49" s="749"/>
      <c r="CT49" s="749"/>
      <c r="CU49" s="749"/>
      <c r="CV49" s="749"/>
      <c r="CW49" s="749"/>
      <c r="CX49" s="749"/>
      <c r="CY49" s="781"/>
      <c r="CZ49" s="764">
        <v>100</v>
      </c>
      <c r="DA49" s="782"/>
      <c r="DB49" s="782"/>
      <c r="DC49" s="783"/>
      <c r="DD49" s="784">
        <v>20764805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mRkEDd5oVCF+RdRLodC4omdVsWWzPMDrGYJHZNJnSwwET+c9vD7KA37C1dZv+Y7W1XLQyDsBpLcs7llfehBUYA==" saltValue="n7w95mGE+8c8sLwgmGuNq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369</v>
      </c>
      <c r="DK2" s="827"/>
      <c r="DL2" s="827"/>
      <c r="DM2" s="827"/>
      <c r="DN2" s="827"/>
      <c r="DO2" s="828"/>
      <c r="DP2" s="249"/>
      <c r="DQ2" s="826" t="s">
        <v>370</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371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373</v>
      </c>
      <c r="B5" s="821"/>
      <c r="C5" s="821"/>
      <c r="D5" s="821"/>
      <c r="E5" s="821"/>
      <c r="F5" s="821"/>
      <c r="G5" s="821"/>
      <c r="H5" s="821"/>
      <c r="I5" s="821"/>
      <c r="J5" s="821"/>
      <c r="K5" s="821"/>
      <c r="L5" s="821"/>
      <c r="M5" s="821"/>
      <c r="N5" s="821"/>
      <c r="O5" s="821"/>
      <c r="P5" s="822"/>
      <c r="Q5" s="797" t="s">
        <v>374</v>
      </c>
      <c r="R5" s="798"/>
      <c r="S5" s="798"/>
      <c r="T5" s="798"/>
      <c r="U5" s="799"/>
      <c r="V5" s="797" t="s">
        <v>375</v>
      </c>
      <c r="W5" s="798"/>
      <c r="X5" s="798"/>
      <c r="Y5" s="798"/>
      <c r="Z5" s="799"/>
      <c r="AA5" s="797" t="s">
        <v>376</v>
      </c>
      <c r="AB5" s="798"/>
      <c r="AC5" s="798"/>
      <c r="AD5" s="798"/>
      <c r="AE5" s="798"/>
      <c r="AF5" s="830" t="s">
        <v>377</v>
      </c>
      <c r="AG5" s="798"/>
      <c r="AH5" s="798"/>
      <c r="AI5" s="798"/>
      <c r="AJ5" s="809"/>
      <c r="AK5" s="798" t="s">
        <v>378</v>
      </c>
      <c r="AL5" s="798"/>
      <c r="AM5" s="798"/>
      <c r="AN5" s="798"/>
      <c r="AO5" s="799"/>
      <c r="AP5" s="797" t="s">
        <v>379</v>
      </c>
      <c r="AQ5" s="798"/>
      <c r="AR5" s="798"/>
      <c r="AS5" s="798"/>
      <c r="AT5" s="799"/>
      <c r="AU5" s="797" t="s">
        <v>380</v>
      </c>
      <c r="AV5" s="798"/>
      <c r="AW5" s="798"/>
      <c r="AX5" s="798"/>
      <c r="AY5" s="809"/>
      <c r="AZ5" s="256"/>
      <c r="BA5" s="256"/>
      <c r="BB5" s="256"/>
      <c r="BC5" s="256"/>
      <c r="BD5" s="256"/>
      <c r="BE5" s="257"/>
      <c r="BF5" s="257"/>
      <c r="BG5" s="257"/>
      <c r="BH5" s="257"/>
      <c r="BI5" s="257"/>
      <c r="BJ5" s="257"/>
      <c r="BK5" s="257"/>
      <c r="BL5" s="257"/>
      <c r="BM5" s="257"/>
      <c r="BN5" s="257"/>
      <c r="BO5" s="257"/>
      <c r="BP5" s="257"/>
      <c r="BQ5" s="820" t="s">
        <v>381</v>
      </c>
      <c r="BR5" s="821"/>
      <c r="BS5" s="821"/>
      <c r="BT5" s="821"/>
      <c r="BU5" s="821"/>
      <c r="BV5" s="821"/>
      <c r="BW5" s="821"/>
      <c r="BX5" s="821"/>
      <c r="BY5" s="821"/>
      <c r="BZ5" s="821"/>
      <c r="CA5" s="821"/>
      <c r="CB5" s="821"/>
      <c r="CC5" s="821"/>
      <c r="CD5" s="821"/>
      <c r="CE5" s="821"/>
      <c r="CF5" s="821"/>
      <c r="CG5" s="822"/>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03" t="s">
        <v>387</v>
      </c>
      <c r="DH5" s="804"/>
      <c r="DI5" s="804"/>
      <c r="DJ5" s="804"/>
      <c r="DK5" s="805"/>
      <c r="DL5" s="803" t="s">
        <v>388</v>
      </c>
      <c r="DM5" s="804"/>
      <c r="DN5" s="804"/>
      <c r="DO5" s="804"/>
      <c r="DP5" s="805"/>
      <c r="DQ5" s="797" t="s">
        <v>389</v>
      </c>
      <c r="DR5" s="798"/>
      <c r="DS5" s="798"/>
      <c r="DT5" s="798"/>
      <c r="DU5" s="799"/>
      <c r="DV5" s="797" t="s">
        <v>380</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390</v>
      </c>
      <c r="C7" s="812"/>
      <c r="D7" s="812"/>
      <c r="E7" s="812"/>
      <c r="F7" s="812"/>
      <c r="G7" s="812"/>
      <c r="H7" s="812"/>
      <c r="I7" s="812"/>
      <c r="J7" s="812"/>
      <c r="K7" s="812"/>
      <c r="L7" s="812"/>
      <c r="M7" s="812"/>
      <c r="N7" s="812"/>
      <c r="O7" s="812"/>
      <c r="P7" s="813"/>
      <c r="Q7" s="814">
        <v>33022</v>
      </c>
      <c r="R7" s="815"/>
      <c r="S7" s="815"/>
      <c r="T7" s="815"/>
      <c r="U7" s="815"/>
      <c r="V7" s="815">
        <v>29803</v>
      </c>
      <c r="W7" s="815"/>
      <c r="X7" s="815"/>
      <c r="Y7" s="815"/>
      <c r="Z7" s="815"/>
      <c r="AA7" s="815">
        <v>3220</v>
      </c>
      <c r="AB7" s="815"/>
      <c r="AC7" s="815"/>
      <c r="AD7" s="815"/>
      <c r="AE7" s="816"/>
      <c r="AF7" s="817">
        <v>1192</v>
      </c>
      <c r="AG7" s="818"/>
      <c r="AH7" s="818"/>
      <c r="AI7" s="818"/>
      <c r="AJ7" s="819"/>
      <c r="AK7" s="854">
        <v>1310</v>
      </c>
      <c r="AL7" s="855"/>
      <c r="AM7" s="855"/>
      <c r="AN7" s="855"/>
      <c r="AO7" s="855"/>
      <c r="AP7" s="855">
        <v>21826</v>
      </c>
      <c r="AQ7" s="855"/>
      <c r="AR7" s="855"/>
      <c r="AS7" s="855"/>
      <c r="AT7" s="855"/>
      <c r="AU7" s="856" t="s">
        <v>622</v>
      </c>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608</v>
      </c>
      <c r="BT7" s="859"/>
      <c r="BU7" s="859"/>
      <c r="BV7" s="859"/>
      <c r="BW7" s="859"/>
      <c r="BX7" s="859"/>
      <c r="BY7" s="859"/>
      <c r="BZ7" s="859"/>
      <c r="CA7" s="859"/>
      <c r="CB7" s="859"/>
      <c r="CC7" s="859"/>
      <c r="CD7" s="859"/>
      <c r="CE7" s="859"/>
      <c r="CF7" s="859"/>
      <c r="CG7" s="860"/>
      <c r="CH7" s="851">
        <v>0</v>
      </c>
      <c r="CI7" s="852"/>
      <c r="CJ7" s="852"/>
      <c r="CK7" s="852"/>
      <c r="CL7" s="853"/>
      <c r="CM7" s="851">
        <v>21</v>
      </c>
      <c r="CN7" s="852"/>
      <c r="CO7" s="852"/>
      <c r="CP7" s="852"/>
      <c r="CQ7" s="853"/>
      <c r="CR7" s="851">
        <v>15</v>
      </c>
      <c r="CS7" s="852"/>
      <c r="CT7" s="852"/>
      <c r="CU7" s="852"/>
      <c r="CV7" s="853"/>
      <c r="CW7" s="851">
        <v>26</v>
      </c>
      <c r="CX7" s="852"/>
      <c r="CY7" s="852"/>
      <c r="CZ7" s="852"/>
      <c r="DA7" s="853"/>
      <c r="DB7" s="851" t="s">
        <v>614</v>
      </c>
      <c r="DC7" s="852"/>
      <c r="DD7" s="852"/>
      <c r="DE7" s="852"/>
      <c r="DF7" s="853"/>
      <c r="DG7" s="851" t="s">
        <v>614</v>
      </c>
      <c r="DH7" s="852"/>
      <c r="DI7" s="852"/>
      <c r="DJ7" s="852"/>
      <c r="DK7" s="853"/>
      <c r="DL7" s="851" t="s">
        <v>614</v>
      </c>
      <c r="DM7" s="852"/>
      <c r="DN7" s="852"/>
      <c r="DO7" s="852"/>
      <c r="DP7" s="853"/>
      <c r="DQ7" s="851" t="s">
        <v>614</v>
      </c>
      <c r="DR7" s="852"/>
      <c r="DS7" s="852"/>
      <c r="DT7" s="852"/>
      <c r="DU7" s="853"/>
      <c r="DV7" s="832"/>
      <c r="DW7" s="833"/>
      <c r="DX7" s="833"/>
      <c r="DY7" s="833"/>
      <c r="DZ7" s="834"/>
      <c r="EA7" s="254"/>
    </row>
    <row r="8" spans="1:131" s="255" customFormat="1" ht="26.25" customHeight="1">
      <c r="A8" s="261">
        <v>2</v>
      </c>
      <c r="B8" s="835" t="s">
        <v>391</v>
      </c>
      <c r="C8" s="836"/>
      <c r="D8" s="836"/>
      <c r="E8" s="836"/>
      <c r="F8" s="836"/>
      <c r="G8" s="836"/>
      <c r="H8" s="836"/>
      <c r="I8" s="836"/>
      <c r="J8" s="836"/>
      <c r="K8" s="836"/>
      <c r="L8" s="836"/>
      <c r="M8" s="836"/>
      <c r="N8" s="836"/>
      <c r="O8" s="836"/>
      <c r="P8" s="837"/>
      <c r="Q8" s="838">
        <v>200</v>
      </c>
      <c r="R8" s="839"/>
      <c r="S8" s="839"/>
      <c r="T8" s="839"/>
      <c r="U8" s="839"/>
      <c r="V8" s="839">
        <v>156</v>
      </c>
      <c r="W8" s="839"/>
      <c r="X8" s="839"/>
      <c r="Y8" s="839"/>
      <c r="Z8" s="839"/>
      <c r="AA8" s="839">
        <v>43</v>
      </c>
      <c r="AB8" s="839"/>
      <c r="AC8" s="839"/>
      <c r="AD8" s="839"/>
      <c r="AE8" s="840"/>
      <c r="AF8" s="841">
        <v>43</v>
      </c>
      <c r="AG8" s="842"/>
      <c r="AH8" s="842"/>
      <c r="AI8" s="842"/>
      <c r="AJ8" s="843"/>
      <c r="AK8" s="844" t="s">
        <v>592</v>
      </c>
      <c r="AL8" s="845"/>
      <c r="AM8" s="845"/>
      <c r="AN8" s="845"/>
      <c r="AO8" s="845"/>
      <c r="AP8" s="845" t="s">
        <v>592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609</v>
      </c>
      <c r="BT8" s="849"/>
      <c r="BU8" s="849"/>
      <c r="BV8" s="849"/>
      <c r="BW8" s="849"/>
      <c r="BX8" s="849"/>
      <c r="BY8" s="849"/>
      <c r="BZ8" s="849"/>
      <c r="CA8" s="849"/>
      <c r="CB8" s="849"/>
      <c r="CC8" s="849"/>
      <c r="CD8" s="849"/>
      <c r="CE8" s="849"/>
      <c r="CF8" s="849"/>
      <c r="CG8" s="850"/>
      <c r="CH8" s="861">
        <v>1</v>
      </c>
      <c r="CI8" s="862"/>
      <c r="CJ8" s="862"/>
      <c r="CK8" s="862"/>
      <c r="CL8" s="863"/>
      <c r="CM8" s="861">
        <v>228</v>
      </c>
      <c r="CN8" s="862"/>
      <c r="CO8" s="862"/>
      <c r="CP8" s="862"/>
      <c r="CQ8" s="863"/>
      <c r="CR8" s="861">
        <v>106</v>
      </c>
      <c r="CS8" s="862"/>
      <c r="CT8" s="862"/>
      <c r="CU8" s="862"/>
      <c r="CV8" s="863"/>
      <c r="CW8" s="861">
        <v>44</v>
      </c>
      <c r="CX8" s="862"/>
      <c r="CY8" s="862"/>
      <c r="CZ8" s="862"/>
      <c r="DA8" s="863"/>
      <c r="DB8" s="861" t="s">
        <v>614</v>
      </c>
      <c r="DC8" s="862"/>
      <c r="DD8" s="862"/>
      <c r="DE8" s="862"/>
      <c r="DF8" s="863"/>
      <c r="DG8" s="861" t="s">
        <v>614</v>
      </c>
      <c r="DH8" s="862"/>
      <c r="DI8" s="862"/>
      <c r="DJ8" s="862"/>
      <c r="DK8" s="863"/>
      <c r="DL8" s="861" t="s">
        <v>614</v>
      </c>
      <c r="DM8" s="862"/>
      <c r="DN8" s="862"/>
      <c r="DO8" s="862"/>
      <c r="DP8" s="863"/>
      <c r="DQ8" s="861" t="s">
        <v>614</v>
      </c>
      <c r="DR8" s="862"/>
      <c r="DS8" s="862"/>
      <c r="DT8" s="862"/>
      <c r="DU8" s="863"/>
      <c r="DV8" s="864"/>
      <c r="DW8" s="865"/>
      <c r="DX8" s="865"/>
      <c r="DY8" s="865"/>
      <c r="DZ8" s="866"/>
      <c r="EA8" s="254"/>
    </row>
    <row r="9" spans="1:131" s="255" customFormat="1" ht="26.25" customHeight="1">
      <c r="A9" s="261">
        <v>3</v>
      </c>
      <c r="B9" s="835" t="s">
        <v>392</v>
      </c>
      <c r="C9" s="836"/>
      <c r="D9" s="836"/>
      <c r="E9" s="836"/>
      <c r="F9" s="836"/>
      <c r="G9" s="836"/>
      <c r="H9" s="836"/>
      <c r="I9" s="836"/>
      <c r="J9" s="836"/>
      <c r="K9" s="836"/>
      <c r="L9" s="836"/>
      <c r="M9" s="836"/>
      <c r="N9" s="836"/>
      <c r="O9" s="836"/>
      <c r="P9" s="837"/>
      <c r="Q9" s="838">
        <v>121</v>
      </c>
      <c r="R9" s="839"/>
      <c r="S9" s="839"/>
      <c r="T9" s="839"/>
      <c r="U9" s="839"/>
      <c r="V9" s="839">
        <v>118</v>
      </c>
      <c r="W9" s="839"/>
      <c r="X9" s="839"/>
      <c r="Y9" s="839"/>
      <c r="Z9" s="839"/>
      <c r="AA9" s="839">
        <v>3</v>
      </c>
      <c r="AB9" s="839"/>
      <c r="AC9" s="839"/>
      <c r="AD9" s="839"/>
      <c r="AE9" s="840"/>
      <c r="AF9" s="841">
        <v>3</v>
      </c>
      <c r="AG9" s="842"/>
      <c r="AH9" s="842"/>
      <c r="AI9" s="842"/>
      <c r="AJ9" s="843"/>
      <c r="AK9" s="844" t="s">
        <v>592</v>
      </c>
      <c r="AL9" s="845"/>
      <c r="AM9" s="845"/>
      <c r="AN9" s="845"/>
      <c r="AO9" s="845"/>
      <c r="AP9" s="845" t="s">
        <v>592</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610</v>
      </c>
      <c r="BT9" s="849"/>
      <c r="BU9" s="849"/>
      <c r="BV9" s="849"/>
      <c r="BW9" s="849"/>
      <c r="BX9" s="849"/>
      <c r="BY9" s="849"/>
      <c r="BZ9" s="849"/>
      <c r="CA9" s="849"/>
      <c r="CB9" s="849"/>
      <c r="CC9" s="849"/>
      <c r="CD9" s="849"/>
      <c r="CE9" s="849"/>
      <c r="CF9" s="849"/>
      <c r="CG9" s="850"/>
      <c r="CH9" s="861">
        <v>-20</v>
      </c>
      <c r="CI9" s="862"/>
      <c r="CJ9" s="862"/>
      <c r="CK9" s="862"/>
      <c r="CL9" s="863"/>
      <c r="CM9" s="861">
        <v>171</v>
      </c>
      <c r="CN9" s="862"/>
      <c r="CO9" s="862"/>
      <c r="CP9" s="862"/>
      <c r="CQ9" s="863"/>
      <c r="CR9" s="861">
        <v>100</v>
      </c>
      <c r="CS9" s="862"/>
      <c r="CT9" s="862"/>
      <c r="CU9" s="862"/>
      <c r="CV9" s="863"/>
      <c r="CW9" s="861" t="s">
        <v>614</v>
      </c>
      <c r="CX9" s="862"/>
      <c r="CY9" s="862"/>
      <c r="CZ9" s="862"/>
      <c r="DA9" s="863"/>
      <c r="DB9" s="861" t="s">
        <v>614</v>
      </c>
      <c r="DC9" s="862"/>
      <c r="DD9" s="862"/>
      <c r="DE9" s="862"/>
      <c r="DF9" s="863"/>
      <c r="DG9" s="861" t="s">
        <v>614</v>
      </c>
      <c r="DH9" s="862"/>
      <c r="DI9" s="862"/>
      <c r="DJ9" s="862"/>
      <c r="DK9" s="863"/>
      <c r="DL9" s="861" t="s">
        <v>614</v>
      </c>
      <c r="DM9" s="862"/>
      <c r="DN9" s="862"/>
      <c r="DO9" s="862"/>
      <c r="DP9" s="863"/>
      <c r="DQ9" s="861" t="s">
        <v>614</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t="s">
        <v>613</v>
      </c>
      <c r="BS10" s="848" t="s">
        <v>611</v>
      </c>
      <c r="BT10" s="849"/>
      <c r="BU10" s="849"/>
      <c r="BV10" s="849"/>
      <c r="BW10" s="849"/>
      <c r="BX10" s="849"/>
      <c r="BY10" s="849"/>
      <c r="BZ10" s="849"/>
      <c r="CA10" s="849"/>
      <c r="CB10" s="849"/>
      <c r="CC10" s="849"/>
      <c r="CD10" s="849"/>
      <c r="CE10" s="849"/>
      <c r="CF10" s="849"/>
      <c r="CG10" s="850"/>
      <c r="CH10" s="861">
        <v>0</v>
      </c>
      <c r="CI10" s="862"/>
      <c r="CJ10" s="862"/>
      <c r="CK10" s="862"/>
      <c r="CL10" s="863"/>
      <c r="CM10" s="861">
        <v>1306</v>
      </c>
      <c r="CN10" s="862"/>
      <c r="CO10" s="862"/>
      <c r="CP10" s="862"/>
      <c r="CQ10" s="863"/>
      <c r="CR10" s="861">
        <v>5</v>
      </c>
      <c r="CS10" s="862"/>
      <c r="CT10" s="862"/>
      <c r="CU10" s="862"/>
      <c r="CV10" s="863"/>
      <c r="CW10" s="861" t="s">
        <v>614</v>
      </c>
      <c r="CX10" s="862"/>
      <c r="CY10" s="862"/>
      <c r="CZ10" s="862"/>
      <c r="DA10" s="863"/>
      <c r="DB10" s="861" t="s">
        <v>614</v>
      </c>
      <c r="DC10" s="862"/>
      <c r="DD10" s="862"/>
      <c r="DE10" s="862"/>
      <c r="DF10" s="863"/>
      <c r="DG10" s="861" t="s">
        <v>614</v>
      </c>
      <c r="DH10" s="862"/>
      <c r="DI10" s="862"/>
      <c r="DJ10" s="862"/>
      <c r="DK10" s="863"/>
      <c r="DL10" s="861" t="s">
        <v>614</v>
      </c>
      <c r="DM10" s="862"/>
      <c r="DN10" s="862"/>
      <c r="DO10" s="862"/>
      <c r="DP10" s="863"/>
      <c r="DQ10" s="861" t="s">
        <v>614</v>
      </c>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612</v>
      </c>
      <c r="BT11" s="849"/>
      <c r="BU11" s="849"/>
      <c r="BV11" s="849"/>
      <c r="BW11" s="849"/>
      <c r="BX11" s="849"/>
      <c r="BY11" s="849"/>
      <c r="BZ11" s="849"/>
      <c r="CA11" s="849"/>
      <c r="CB11" s="849"/>
      <c r="CC11" s="849"/>
      <c r="CD11" s="849"/>
      <c r="CE11" s="849"/>
      <c r="CF11" s="849"/>
      <c r="CG11" s="850"/>
      <c r="CH11" s="861">
        <v>15</v>
      </c>
      <c r="CI11" s="862"/>
      <c r="CJ11" s="862"/>
      <c r="CK11" s="862"/>
      <c r="CL11" s="863"/>
      <c r="CM11" s="861">
        <v>101</v>
      </c>
      <c r="CN11" s="862"/>
      <c r="CO11" s="862"/>
      <c r="CP11" s="862"/>
      <c r="CQ11" s="863"/>
      <c r="CR11" s="861">
        <v>10</v>
      </c>
      <c r="CS11" s="862"/>
      <c r="CT11" s="862"/>
      <c r="CU11" s="862"/>
      <c r="CV11" s="863"/>
      <c r="CW11" s="861" t="s">
        <v>614</v>
      </c>
      <c r="CX11" s="862"/>
      <c r="CY11" s="862"/>
      <c r="CZ11" s="862"/>
      <c r="DA11" s="863"/>
      <c r="DB11" s="861" t="s">
        <v>614</v>
      </c>
      <c r="DC11" s="862"/>
      <c r="DD11" s="862"/>
      <c r="DE11" s="862"/>
      <c r="DF11" s="863"/>
      <c r="DG11" s="861" t="s">
        <v>614</v>
      </c>
      <c r="DH11" s="862"/>
      <c r="DI11" s="862"/>
      <c r="DJ11" s="862"/>
      <c r="DK11" s="863"/>
      <c r="DL11" s="861" t="s">
        <v>614</v>
      </c>
      <c r="DM11" s="862"/>
      <c r="DN11" s="862"/>
      <c r="DO11" s="862"/>
      <c r="DP11" s="863"/>
      <c r="DQ11" s="861" t="s">
        <v>614</v>
      </c>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394</v>
      </c>
      <c r="B23" s="870" t="s">
        <v>395</v>
      </c>
      <c r="C23" s="871"/>
      <c r="D23" s="871"/>
      <c r="E23" s="871"/>
      <c r="F23" s="871"/>
      <c r="G23" s="871"/>
      <c r="H23" s="871"/>
      <c r="I23" s="871"/>
      <c r="J23" s="871"/>
      <c r="K23" s="871"/>
      <c r="L23" s="871"/>
      <c r="M23" s="871"/>
      <c r="N23" s="871"/>
      <c r="O23" s="871"/>
      <c r="P23" s="872"/>
      <c r="Q23" s="873">
        <v>33101</v>
      </c>
      <c r="R23" s="874"/>
      <c r="S23" s="874"/>
      <c r="T23" s="874"/>
      <c r="U23" s="874"/>
      <c r="V23" s="874">
        <v>29835</v>
      </c>
      <c r="W23" s="874"/>
      <c r="X23" s="874"/>
      <c r="Y23" s="874"/>
      <c r="Z23" s="874"/>
      <c r="AA23" s="874">
        <v>3266</v>
      </c>
      <c r="AB23" s="874"/>
      <c r="AC23" s="874"/>
      <c r="AD23" s="874"/>
      <c r="AE23" s="875"/>
      <c r="AF23" s="876">
        <v>1238</v>
      </c>
      <c r="AG23" s="874"/>
      <c r="AH23" s="874"/>
      <c r="AI23" s="874"/>
      <c r="AJ23" s="877"/>
      <c r="AK23" s="878"/>
      <c r="AL23" s="879"/>
      <c r="AM23" s="879"/>
      <c r="AN23" s="879"/>
      <c r="AO23" s="879"/>
      <c r="AP23" s="874">
        <v>21826</v>
      </c>
      <c r="AQ23" s="874"/>
      <c r="AR23" s="874"/>
      <c r="AS23" s="874"/>
      <c r="AT23" s="874"/>
      <c r="AU23" s="880"/>
      <c r="AV23" s="880"/>
      <c r="AW23" s="880"/>
      <c r="AX23" s="880"/>
      <c r="AY23" s="881"/>
      <c r="AZ23" s="889" t="s">
        <v>396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373</v>
      </c>
      <c r="B26" s="821"/>
      <c r="C26" s="821"/>
      <c r="D26" s="821"/>
      <c r="E26" s="821"/>
      <c r="F26" s="821"/>
      <c r="G26" s="821"/>
      <c r="H26" s="821"/>
      <c r="I26" s="821"/>
      <c r="J26" s="821"/>
      <c r="K26" s="821"/>
      <c r="L26" s="821"/>
      <c r="M26" s="821"/>
      <c r="N26" s="821"/>
      <c r="O26" s="821"/>
      <c r="P26" s="822"/>
      <c r="Q26" s="797" t="s">
        <v>399</v>
      </c>
      <c r="R26" s="798"/>
      <c r="S26" s="798"/>
      <c r="T26" s="798"/>
      <c r="U26" s="799"/>
      <c r="V26" s="797" t="s">
        <v>400</v>
      </c>
      <c r="W26" s="798"/>
      <c r="X26" s="798"/>
      <c r="Y26" s="798"/>
      <c r="Z26" s="799"/>
      <c r="AA26" s="797" t="s">
        <v>401</v>
      </c>
      <c r="AB26" s="798"/>
      <c r="AC26" s="798"/>
      <c r="AD26" s="798"/>
      <c r="AE26" s="798"/>
      <c r="AF26" s="892" t="s">
        <v>402</v>
      </c>
      <c r="AG26" s="893"/>
      <c r="AH26" s="893"/>
      <c r="AI26" s="893"/>
      <c r="AJ26" s="894"/>
      <c r="AK26" s="798" t="s">
        <v>403</v>
      </c>
      <c r="AL26" s="798"/>
      <c r="AM26" s="798"/>
      <c r="AN26" s="798"/>
      <c r="AO26" s="799"/>
      <c r="AP26" s="797" t="s">
        <v>404</v>
      </c>
      <c r="AQ26" s="798"/>
      <c r="AR26" s="798"/>
      <c r="AS26" s="798"/>
      <c r="AT26" s="799"/>
      <c r="AU26" s="797" t="s">
        <v>405</v>
      </c>
      <c r="AV26" s="798"/>
      <c r="AW26" s="798"/>
      <c r="AX26" s="798"/>
      <c r="AY26" s="799"/>
      <c r="AZ26" s="797" t="s">
        <v>406</v>
      </c>
      <c r="BA26" s="798"/>
      <c r="BB26" s="798"/>
      <c r="BC26" s="798"/>
      <c r="BD26" s="799"/>
      <c r="BE26" s="797" t="s">
        <v>380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407</v>
      </c>
      <c r="C28" s="812"/>
      <c r="D28" s="812"/>
      <c r="E28" s="812"/>
      <c r="F28" s="812"/>
      <c r="G28" s="812"/>
      <c r="H28" s="812"/>
      <c r="I28" s="812"/>
      <c r="J28" s="812"/>
      <c r="K28" s="812"/>
      <c r="L28" s="812"/>
      <c r="M28" s="812"/>
      <c r="N28" s="812"/>
      <c r="O28" s="812"/>
      <c r="P28" s="813"/>
      <c r="Q28" s="902">
        <v>10789</v>
      </c>
      <c r="R28" s="903"/>
      <c r="S28" s="903"/>
      <c r="T28" s="903"/>
      <c r="U28" s="903"/>
      <c r="V28" s="903">
        <v>10414</v>
      </c>
      <c r="W28" s="903"/>
      <c r="X28" s="903"/>
      <c r="Y28" s="903"/>
      <c r="Z28" s="903"/>
      <c r="AA28" s="903">
        <v>375</v>
      </c>
      <c r="AB28" s="903"/>
      <c r="AC28" s="903"/>
      <c r="AD28" s="903"/>
      <c r="AE28" s="904"/>
      <c r="AF28" s="905">
        <v>375</v>
      </c>
      <c r="AG28" s="903"/>
      <c r="AH28" s="903"/>
      <c r="AI28" s="903"/>
      <c r="AJ28" s="906"/>
      <c r="AK28" s="907">
        <v>695</v>
      </c>
      <c r="AL28" s="898"/>
      <c r="AM28" s="898"/>
      <c r="AN28" s="898"/>
      <c r="AO28" s="898"/>
      <c r="AP28" s="898" t="s">
        <v>592</v>
      </c>
      <c r="AQ28" s="898"/>
      <c r="AR28" s="898"/>
      <c r="AS28" s="898"/>
      <c r="AT28" s="898"/>
      <c r="AU28" s="898" t="s">
        <v>592</v>
      </c>
      <c r="AV28" s="898"/>
      <c r="AW28" s="898"/>
      <c r="AX28" s="898"/>
      <c r="AY28" s="898"/>
      <c r="AZ28" s="899" t="s">
        <v>592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408</v>
      </c>
      <c r="C29" s="836"/>
      <c r="D29" s="836"/>
      <c r="E29" s="836"/>
      <c r="F29" s="836"/>
      <c r="G29" s="836"/>
      <c r="H29" s="836"/>
      <c r="I29" s="836"/>
      <c r="J29" s="836"/>
      <c r="K29" s="836"/>
      <c r="L29" s="836"/>
      <c r="M29" s="836"/>
      <c r="N29" s="836"/>
      <c r="O29" s="836"/>
      <c r="P29" s="837"/>
      <c r="Q29" s="838">
        <v>20</v>
      </c>
      <c r="R29" s="839"/>
      <c r="S29" s="839"/>
      <c r="T29" s="839"/>
      <c r="U29" s="839"/>
      <c r="V29" s="839">
        <v>15</v>
      </c>
      <c r="W29" s="839"/>
      <c r="X29" s="839"/>
      <c r="Y29" s="839"/>
      <c r="Z29" s="839"/>
      <c r="AA29" s="839">
        <v>4</v>
      </c>
      <c r="AB29" s="839"/>
      <c r="AC29" s="839"/>
      <c r="AD29" s="839"/>
      <c r="AE29" s="840"/>
      <c r="AF29" s="841">
        <v>4</v>
      </c>
      <c r="AG29" s="842"/>
      <c r="AH29" s="842"/>
      <c r="AI29" s="842"/>
      <c r="AJ29" s="843"/>
      <c r="AK29" s="910">
        <v>9</v>
      </c>
      <c r="AL29" s="911"/>
      <c r="AM29" s="911"/>
      <c r="AN29" s="911"/>
      <c r="AO29" s="911"/>
      <c r="AP29" s="911" t="s">
        <v>592</v>
      </c>
      <c r="AQ29" s="911"/>
      <c r="AR29" s="911"/>
      <c r="AS29" s="911"/>
      <c r="AT29" s="911"/>
      <c r="AU29" s="911" t="s">
        <v>592</v>
      </c>
      <c r="AV29" s="911"/>
      <c r="AW29" s="911"/>
      <c r="AX29" s="911"/>
      <c r="AY29" s="911"/>
      <c r="AZ29" s="912" t="s">
        <v>592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409</v>
      </c>
      <c r="C30" s="836"/>
      <c r="D30" s="836"/>
      <c r="E30" s="836"/>
      <c r="F30" s="836"/>
      <c r="G30" s="836"/>
      <c r="H30" s="836"/>
      <c r="I30" s="836"/>
      <c r="J30" s="836"/>
      <c r="K30" s="836"/>
      <c r="L30" s="836"/>
      <c r="M30" s="836"/>
      <c r="N30" s="836"/>
      <c r="O30" s="836"/>
      <c r="P30" s="837"/>
      <c r="Q30" s="838">
        <v>1170</v>
      </c>
      <c r="R30" s="839"/>
      <c r="S30" s="839"/>
      <c r="T30" s="839"/>
      <c r="U30" s="839"/>
      <c r="V30" s="839">
        <v>1140</v>
      </c>
      <c r="W30" s="839"/>
      <c r="X30" s="839"/>
      <c r="Y30" s="839"/>
      <c r="Z30" s="839"/>
      <c r="AA30" s="839">
        <v>30</v>
      </c>
      <c r="AB30" s="839"/>
      <c r="AC30" s="839"/>
      <c r="AD30" s="839"/>
      <c r="AE30" s="840"/>
      <c r="AF30" s="841">
        <v>30</v>
      </c>
      <c r="AG30" s="842"/>
      <c r="AH30" s="842"/>
      <c r="AI30" s="842"/>
      <c r="AJ30" s="843"/>
      <c r="AK30" s="910">
        <v>203</v>
      </c>
      <c r="AL30" s="911"/>
      <c r="AM30" s="911"/>
      <c r="AN30" s="911"/>
      <c r="AO30" s="911"/>
      <c r="AP30" s="911" t="s">
        <v>592</v>
      </c>
      <c r="AQ30" s="911"/>
      <c r="AR30" s="911"/>
      <c r="AS30" s="911"/>
      <c r="AT30" s="911"/>
      <c r="AU30" s="911" t="s">
        <v>592</v>
      </c>
      <c r="AV30" s="911"/>
      <c r="AW30" s="911"/>
      <c r="AX30" s="911"/>
      <c r="AY30" s="911"/>
      <c r="AZ30" s="912" t="s">
        <v>592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410</v>
      </c>
      <c r="C31" s="836"/>
      <c r="D31" s="836"/>
      <c r="E31" s="836"/>
      <c r="F31" s="836"/>
      <c r="G31" s="836"/>
      <c r="H31" s="836"/>
      <c r="I31" s="836"/>
      <c r="J31" s="836"/>
      <c r="K31" s="836"/>
      <c r="L31" s="836"/>
      <c r="M31" s="836"/>
      <c r="N31" s="836"/>
      <c r="O31" s="836"/>
      <c r="P31" s="837"/>
      <c r="Q31" s="838">
        <v>6991</v>
      </c>
      <c r="R31" s="839"/>
      <c r="S31" s="839"/>
      <c r="T31" s="839"/>
      <c r="U31" s="839"/>
      <c r="V31" s="839">
        <v>6859</v>
      </c>
      <c r="W31" s="839"/>
      <c r="X31" s="839"/>
      <c r="Y31" s="839"/>
      <c r="Z31" s="839"/>
      <c r="AA31" s="839">
        <v>132</v>
      </c>
      <c r="AB31" s="839"/>
      <c r="AC31" s="839"/>
      <c r="AD31" s="839"/>
      <c r="AE31" s="840"/>
      <c r="AF31" s="841">
        <v>132</v>
      </c>
      <c r="AG31" s="842"/>
      <c r="AH31" s="842"/>
      <c r="AI31" s="842"/>
      <c r="AJ31" s="843"/>
      <c r="AK31" s="910">
        <v>980</v>
      </c>
      <c r="AL31" s="911"/>
      <c r="AM31" s="911"/>
      <c r="AN31" s="911"/>
      <c r="AO31" s="911"/>
      <c r="AP31" s="911" t="s">
        <v>592</v>
      </c>
      <c r="AQ31" s="911"/>
      <c r="AR31" s="911"/>
      <c r="AS31" s="911"/>
      <c r="AT31" s="911"/>
      <c r="AU31" s="911" t="s">
        <v>592</v>
      </c>
      <c r="AV31" s="911"/>
      <c r="AW31" s="911"/>
      <c r="AX31" s="911"/>
      <c r="AY31" s="911"/>
      <c r="AZ31" s="912" t="s">
        <v>592</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411</v>
      </c>
      <c r="C32" s="836"/>
      <c r="D32" s="836"/>
      <c r="E32" s="836"/>
      <c r="F32" s="836"/>
      <c r="G32" s="836"/>
      <c r="H32" s="836"/>
      <c r="I32" s="836"/>
      <c r="J32" s="836"/>
      <c r="K32" s="836"/>
      <c r="L32" s="836"/>
      <c r="M32" s="836"/>
      <c r="N32" s="836"/>
      <c r="O32" s="836"/>
      <c r="P32" s="837"/>
      <c r="Q32" s="838">
        <v>15</v>
      </c>
      <c r="R32" s="839"/>
      <c r="S32" s="839"/>
      <c r="T32" s="839"/>
      <c r="U32" s="839"/>
      <c r="V32" s="839">
        <v>13</v>
      </c>
      <c r="W32" s="839"/>
      <c r="X32" s="839"/>
      <c r="Y32" s="839"/>
      <c r="Z32" s="839"/>
      <c r="AA32" s="839">
        <v>2</v>
      </c>
      <c r="AB32" s="839"/>
      <c r="AC32" s="839"/>
      <c r="AD32" s="839"/>
      <c r="AE32" s="840"/>
      <c r="AF32" s="841">
        <v>2</v>
      </c>
      <c r="AG32" s="842"/>
      <c r="AH32" s="842"/>
      <c r="AI32" s="842"/>
      <c r="AJ32" s="843"/>
      <c r="AK32" s="910">
        <v>4</v>
      </c>
      <c r="AL32" s="911"/>
      <c r="AM32" s="911"/>
      <c r="AN32" s="911"/>
      <c r="AO32" s="911"/>
      <c r="AP32" s="911" t="s">
        <v>592</v>
      </c>
      <c r="AQ32" s="911"/>
      <c r="AR32" s="911"/>
      <c r="AS32" s="911"/>
      <c r="AT32" s="911"/>
      <c r="AU32" s="911" t="s">
        <v>592</v>
      </c>
      <c r="AV32" s="911"/>
      <c r="AW32" s="911"/>
      <c r="AX32" s="911"/>
      <c r="AY32" s="911"/>
      <c r="AZ32" s="912" t="s">
        <v>592</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412</v>
      </c>
      <c r="C33" s="836"/>
      <c r="D33" s="836"/>
      <c r="E33" s="836"/>
      <c r="F33" s="836"/>
      <c r="G33" s="836"/>
      <c r="H33" s="836"/>
      <c r="I33" s="836"/>
      <c r="J33" s="836"/>
      <c r="K33" s="836"/>
      <c r="L33" s="836"/>
      <c r="M33" s="836"/>
      <c r="N33" s="836"/>
      <c r="O33" s="836"/>
      <c r="P33" s="837"/>
      <c r="Q33" s="838">
        <v>2538</v>
      </c>
      <c r="R33" s="839"/>
      <c r="S33" s="839"/>
      <c r="T33" s="839"/>
      <c r="U33" s="839"/>
      <c r="V33" s="839">
        <v>2082</v>
      </c>
      <c r="W33" s="839"/>
      <c r="X33" s="839"/>
      <c r="Y33" s="839"/>
      <c r="Z33" s="839"/>
      <c r="AA33" s="839">
        <v>456</v>
      </c>
      <c r="AB33" s="839"/>
      <c r="AC33" s="839"/>
      <c r="AD33" s="839"/>
      <c r="AE33" s="840"/>
      <c r="AF33" s="841">
        <v>2201</v>
      </c>
      <c r="AG33" s="842"/>
      <c r="AH33" s="842"/>
      <c r="AI33" s="842"/>
      <c r="AJ33" s="843"/>
      <c r="AK33" s="910">
        <v>27</v>
      </c>
      <c r="AL33" s="911"/>
      <c r="AM33" s="911"/>
      <c r="AN33" s="911"/>
      <c r="AO33" s="911"/>
      <c r="AP33" s="911">
        <v>244</v>
      </c>
      <c r="AQ33" s="911"/>
      <c r="AR33" s="911"/>
      <c r="AS33" s="911"/>
      <c r="AT33" s="911"/>
      <c r="AU33" s="911">
        <v>11</v>
      </c>
      <c r="AV33" s="911"/>
      <c r="AW33" s="911"/>
      <c r="AX33" s="911"/>
      <c r="AY33" s="911"/>
      <c r="AZ33" s="912" t="s">
        <v>614</v>
      </c>
      <c r="BA33" s="912"/>
      <c r="BB33" s="912"/>
      <c r="BC33" s="912"/>
      <c r="BD33" s="912"/>
      <c r="BE33" s="908" t="s">
        <v>413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414</v>
      </c>
      <c r="C34" s="836"/>
      <c r="D34" s="836"/>
      <c r="E34" s="836"/>
      <c r="F34" s="836"/>
      <c r="G34" s="836"/>
      <c r="H34" s="836"/>
      <c r="I34" s="836"/>
      <c r="J34" s="836"/>
      <c r="K34" s="836"/>
      <c r="L34" s="836"/>
      <c r="M34" s="836"/>
      <c r="N34" s="836"/>
      <c r="O34" s="836"/>
      <c r="P34" s="837"/>
      <c r="Q34" s="838">
        <v>2990</v>
      </c>
      <c r="R34" s="839"/>
      <c r="S34" s="839"/>
      <c r="T34" s="839"/>
      <c r="U34" s="839"/>
      <c r="V34" s="839">
        <v>2463</v>
      </c>
      <c r="W34" s="839"/>
      <c r="X34" s="839"/>
      <c r="Y34" s="839"/>
      <c r="Z34" s="839"/>
      <c r="AA34" s="839">
        <v>528</v>
      </c>
      <c r="AB34" s="839"/>
      <c r="AC34" s="839"/>
      <c r="AD34" s="839"/>
      <c r="AE34" s="840"/>
      <c r="AF34" s="841">
        <v>177</v>
      </c>
      <c r="AG34" s="842"/>
      <c r="AH34" s="842"/>
      <c r="AI34" s="842"/>
      <c r="AJ34" s="843"/>
      <c r="AK34" s="910">
        <v>1577</v>
      </c>
      <c r="AL34" s="911"/>
      <c r="AM34" s="911"/>
      <c r="AN34" s="911"/>
      <c r="AO34" s="911"/>
      <c r="AP34" s="911">
        <v>16197</v>
      </c>
      <c r="AQ34" s="911"/>
      <c r="AR34" s="911"/>
      <c r="AS34" s="911"/>
      <c r="AT34" s="911"/>
      <c r="AU34" s="911">
        <v>12083</v>
      </c>
      <c r="AV34" s="911"/>
      <c r="AW34" s="911"/>
      <c r="AX34" s="911"/>
      <c r="AY34" s="911"/>
      <c r="AZ34" s="912" t="s">
        <v>614</v>
      </c>
      <c r="BA34" s="912"/>
      <c r="BB34" s="912"/>
      <c r="BC34" s="912"/>
      <c r="BD34" s="912"/>
      <c r="BE34" s="908" t="s">
        <v>413</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415</v>
      </c>
      <c r="C35" s="836"/>
      <c r="D35" s="836"/>
      <c r="E35" s="836"/>
      <c r="F35" s="836"/>
      <c r="G35" s="836"/>
      <c r="H35" s="836"/>
      <c r="I35" s="836"/>
      <c r="J35" s="836"/>
      <c r="K35" s="836"/>
      <c r="L35" s="836"/>
      <c r="M35" s="836"/>
      <c r="N35" s="836"/>
      <c r="O35" s="836"/>
      <c r="P35" s="837"/>
      <c r="Q35" s="838">
        <v>197</v>
      </c>
      <c r="R35" s="839"/>
      <c r="S35" s="839"/>
      <c r="T35" s="839"/>
      <c r="U35" s="839"/>
      <c r="V35" s="839">
        <v>170</v>
      </c>
      <c r="W35" s="839"/>
      <c r="X35" s="839"/>
      <c r="Y35" s="839"/>
      <c r="Z35" s="839"/>
      <c r="AA35" s="839">
        <v>27</v>
      </c>
      <c r="AB35" s="839"/>
      <c r="AC35" s="839"/>
      <c r="AD35" s="839"/>
      <c r="AE35" s="840"/>
      <c r="AF35" s="841">
        <v>27</v>
      </c>
      <c r="AG35" s="842"/>
      <c r="AH35" s="842"/>
      <c r="AI35" s="842"/>
      <c r="AJ35" s="843"/>
      <c r="AK35" s="910">
        <v>135</v>
      </c>
      <c r="AL35" s="911"/>
      <c r="AM35" s="911"/>
      <c r="AN35" s="911"/>
      <c r="AO35" s="911"/>
      <c r="AP35" s="911">
        <v>324</v>
      </c>
      <c r="AQ35" s="911"/>
      <c r="AR35" s="911"/>
      <c r="AS35" s="911"/>
      <c r="AT35" s="911"/>
      <c r="AU35" s="911">
        <v>324</v>
      </c>
      <c r="AV35" s="911"/>
      <c r="AW35" s="911"/>
      <c r="AX35" s="911"/>
      <c r="AY35" s="911"/>
      <c r="AZ35" s="912" t="s">
        <v>614</v>
      </c>
      <c r="BA35" s="912"/>
      <c r="BB35" s="912"/>
      <c r="BC35" s="912"/>
      <c r="BD35" s="912"/>
      <c r="BE35" s="908" t="s">
        <v>416</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394</v>
      </c>
      <c r="B63" s="870" t="s">
        <v>418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2948</v>
      </c>
      <c r="AG63" s="922"/>
      <c r="AH63" s="922"/>
      <c r="AI63" s="922"/>
      <c r="AJ63" s="923"/>
      <c r="AK63" s="924"/>
      <c r="AL63" s="919"/>
      <c r="AM63" s="919"/>
      <c r="AN63" s="919"/>
      <c r="AO63" s="919"/>
      <c r="AP63" s="922">
        <v>16765</v>
      </c>
      <c r="AQ63" s="922"/>
      <c r="AR63" s="922"/>
      <c r="AS63" s="922"/>
      <c r="AT63" s="922"/>
      <c r="AU63" s="922">
        <v>12418</v>
      </c>
      <c r="AV63" s="922"/>
      <c r="AW63" s="922"/>
      <c r="AX63" s="922"/>
      <c r="AY63" s="922"/>
      <c r="AZ63" s="926"/>
      <c r="BA63" s="926"/>
      <c r="BB63" s="926"/>
      <c r="BC63" s="926"/>
      <c r="BD63" s="926"/>
      <c r="BE63" s="927"/>
      <c r="BF63" s="927"/>
      <c r="BG63" s="927"/>
      <c r="BH63" s="927"/>
      <c r="BI63" s="928"/>
      <c r="BJ63" s="929" t="s">
        <v>233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420</v>
      </c>
      <c r="B66" s="821"/>
      <c r="C66" s="821"/>
      <c r="D66" s="821"/>
      <c r="E66" s="821"/>
      <c r="F66" s="821"/>
      <c r="G66" s="821"/>
      <c r="H66" s="821"/>
      <c r="I66" s="821"/>
      <c r="J66" s="821"/>
      <c r="K66" s="821"/>
      <c r="L66" s="821"/>
      <c r="M66" s="821"/>
      <c r="N66" s="821"/>
      <c r="O66" s="821"/>
      <c r="P66" s="822"/>
      <c r="Q66" s="797" t="s">
        <v>421</v>
      </c>
      <c r="R66" s="798"/>
      <c r="S66" s="798"/>
      <c r="T66" s="798"/>
      <c r="U66" s="799"/>
      <c r="V66" s="797" t="s">
        <v>422</v>
      </c>
      <c r="W66" s="798"/>
      <c r="X66" s="798"/>
      <c r="Y66" s="798"/>
      <c r="Z66" s="799"/>
      <c r="AA66" s="797" t="s">
        <v>423</v>
      </c>
      <c r="AB66" s="798"/>
      <c r="AC66" s="798"/>
      <c r="AD66" s="798"/>
      <c r="AE66" s="799"/>
      <c r="AF66" s="932" t="s">
        <v>424</v>
      </c>
      <c r="AG66" s="893"/>
      <c r="AH66" s="893"/>
      <c r="AI66" s="893"/>
      <c r="AJ66" s="933"/>
      <c r="AK66" s="797" t="s">
        <v>425</v>
      </c>
      <c r="AL66" s="821"/>
      <c r="AM66" s="821"/>
      <c r="AN66" s="821"/>
      <c r="AO66" s="822"/>
      <c r="AP66" s="797" t="s">
        <v>426</v>
      </c>
      <c r="AQ66" s="798"/>
      <c r="AR66" s="798"/>
      <c r="AS66" s="798"/>
      <c r="AT66" s="799"/>
      <c r="AU66" s="797" t="s">
        <v>427</v>
      </c>
      <c r="AV66" s="798"/>
      <c r="AW66" s="798"/>
      <c r="AX66" s="798"/>
      <c r="AY66" s="799"/>
      <c r="AZ66" s="797" t="s">
        <v>380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593</v>
      </c>
      <c r="C68" s="950"/>
      <c r="D68" s="950"/>
      <c r="E68" s="950"/>
      <c r="F68" s="950"/>
      <c r="G68" s="950"/>
      <c r="H68" s="950"/>
      <c r="I68" s="950"/>
      <c r="J68" s="950"/>
      <c r="K68" s="950"/>
      <c r="L68" s="950"/>
      <c r="M68" s="950"/>
      <c r="N68" s="950"/>
      <c r="O68" s="950"/>
      <c r="P68" s="951"/>
      <c r="Q68" s="952">
        <v>5372</v>
      </c>
      <c r="R68" s="946"/>
      <c r="S68" s="946"/>
      <c r="T68" s="946"/>
      <c r="U68" s="946"/>
      <c r="V68" s="946">
        <v>5270</v>
      </c>
      <c r="W68" s="946"/>
      <c r="X68" s="946"/>
      <c r="Y68" s="946"/>
      <c r="Z68" s="946"/>
      <c r="AA68" s="946">
        <v>101</v>
      </c>
      <c r="AB68" s="946"/>
      <c r="AC68" s="946"/>
      <c r="AD68" s="946"/>
      <c r="AE68" s="946"/>
      <c r="AF68" s="946">
        <v>98</v>
      </c>
      <c r="AG68" s="946"/>
      <c r="AH68" s="946"/>
      <c r="AI68" s="946"/>
      <c r="AJ68" s="946"/>
      <c r="AK68" s="946">
        <v>433</v>
      </c>
      <c r="AL68" s="946"/>
      <c r="AM68" s="946"/>
      <c r="AN68" s="946"/>
      <c r="AO68" s="946"/>
      <c r="AP68" s="946">
        <v>2524</v>
      </c>
      <c r="AQ68" s="946"/>
      <c r="AR68" s="946"/>
      <c r="AS68" s="946"/>
      <c r="AT68" s="946"/>
      <c r="AU68" s="946">
        <v>1059</v>
      </c>
      <c r="AV68" s="946"/>
      <c r="AW68" s="946"/>
      <c r="AX68" s="946"/>
      <c r="AY68" s="946"/>
      <c r="AZ68" s="947" t="s">
        <v>603</v>
      </c>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594</v>
      </c>
      <c r="C69" s="954"/>
      <c r="D69" s="954"/>
      <c r="E69" s="954"/>
      <c r="F69" s="954"/>
      <c r="G69" s="954"/>
      <c r="H69" s="954"/>
      <c r="I69" s="954"/>
      <c r="J69" s="954"/>
      <c r="K69" s="954"/>
      <c r="L69" s="954"/>
      <c r="M69" s="954"/>
      <c r="N69" s="954"/>
      <c r="O69" s="954"/>
      <c r="P69" s="955"/>
      <c r="Q69" s="956">
        <v>42</v>
      </c>
      <c r="R69" s="911"/>
      <c r="S69" s="911"/>
      <c r="T69" s="911"/>
      <c r="U69" s="911"/>
      <c r="V69" s="911">
        <v>38</v>
      </c>
      <c r="W69" s="911"/>
      <c r="X69" s="911"/>
      <c r="Y69" s="911"/>
      <c r="Z69" s="911"/>
      <c r="AA69" s="911">
        <v>4</v>
      </c>
      <c r="AB69" s="911"/>
      <c r="AC69" s="911"/>
      <c r="AD69" s="911"/>
      <c r="AE69" s="911"/>
      <c r="AF69" s="911">
        <v>4</v>
      </c>
      <c r="AG69" s="911"/>
      <c r="AH69" s="911"/>
      <c r="AI69" s="911"/>
      <c r="AJ69" s="911"/>
      <c r="AK69" s="911" t="s">
        <v>604</v>
      </c>
      <c r="AL69" s="911"/>
      <c r="AM69" s="911"/>
      <c r="AN69" s="911"/>
      <c r="AO69" s="911"/>
      <c r="AP69" s="911" t="s">
        <v>604</v>
      </c>
      <c r="AQ69" s="911"/>
      <c r="AR69" s="911"/>
      <c r="AS69" s="911"/>
      <c r="AT69" s="911"/>
      <c r="AU69" s="911" t="s">
        <v>604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595</v>
      </c>
      <c r="C70" s="954"/>
      <c r="D70" s="954"/>
      <c r="E70" s="954"/>
      <c r="F70" s="954"/>
      <c r="G70" s="954"/>
      <c r="H70" s="954"/>
      <c r="I70" s="954"/>
      <c r="J70" s="954"/>
      <c r="K70" s="954"/>
      <c r="L70" s="954"/>
      <c r="M70" s="954"/>
      <c r="N70" s="954"/>
      <c r="O70" s="954"/>
      <c r="P70" s="955"/>
      <c r="Q70" s="956">
        <v>66</v>
      </c>
      <c r="R70" s="911"/>
      <c r="S70" s="911"/>
      <c r="T70" s="911"/>
      <c r="U70" s="911"/>
      <c r="V70" s="911">
        <v>64</v>
      </c>
      <c r="W70" s="911"/>
      <c r="X70" s="911"/>
      <c r="Y70" s="911"/>
      <c r="Z70" s="911"/>
      <c r="AA70" s="911">
        <v>2</v>
      </c>
      <c r="AB70" s="911"/>
      <c r="AC70" s="911"/>
      <c r="AD70" s="911"/>
      <c r="AE70" s="911"/>
      <c r="AF70" s="911">
        <v>2</v>
      </c>
      <c r="AG70" s="911"/>
      <c r="AH70" s="911"/>
      <c r="AI70" s="911"/>
      <c r="AJ70" s="911"/>
      <c r="AK70" s="911" t="s">
        <v>604</v>
      </c>
      <c r="AL70" s="911"/>
      <c r="AM70" s="911"/>
      <c r="AN70" s="911"/>
      <c r="AO70" s="911"/>
      <c r="AP70" s="911">
        <v>80</v>
      </c>
      <c r="AQ70" s="911"/>
      <c r="AR70" s="911"/>
      <c r="AS70" s="911"/>
      <c r="AT70" s="911"/>
      <c r="AU70" s="911" t="s">
        <v>604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596</v>
      </c>
      <c r="C71" s="954"/>
      <c r="D71" s="954"/>
      <c r="E71" s="954"/>
      <c r="F71" s="954"/>
      <c r="G71" s="954"/>
      <c r="H71" s="954"/>
      <c r="I71" s="954"/>
      <c r="J71" s="954"/>
      <c r="K71" s="954"/>
      <c r="L71" s="954"/>
      <c r="M71" s="954"/>
      <c r="N71" s="954"/>
      <c r="O71" s="954"/>
      <c r="P71" s="955"/>
      <c r="Q71" s="956">
        <v>67</v>
      </c>
      <c r="R71" s="911"/>
      <c r="S71" s="911"/>
      <c r="T71" s="911"/>
      <c r="U71" s="911"/>
      <c r="V71" s="911">
        <v>63</v>
      </c>
      <c r="W71" s="911"/>
      <c r="X71" s="911"/>
      <c r="Y71" s="911"/>
      <c r="Z71" s="911"/>
      <c r="AA71" s="911">
        <v>4</v>
      </c>
      <c r="AB71" s="911"/>
      <c r="AC71" s="911"/>
      <c r="AD71" s="911"/>
      <c r="AE71" s="911"/>
      <c r="AF71" s="911">
        <v>4</v>
      </c>
      <c r="AG71" s="911"/>
      <c r="AH71" s="911"/>
      <c r="AI71" s="911"/>
      <c r="AJ71" s="911"/>
      <c r="AK71" s="911" t="s">
        <v>604</v>
      </c>
      <c r="AL71" s="911"/>
      <c r="AM71" s="911"/>
      <c r="AN71" s="911"/>
      <c r="AO71" s="911"/>
      <c r="AP71" s="911" t="s">
        <v>604</v>
      </c>
      <c r="AQ71" s="911"/>
      <c r="AR71" s="911"/>
      <c r="AS71" s="911"/>
      <c r="AT71" s="911"/>
      <c r="AU71" s="911" t="s">
        <v>607</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597</v>
      </c>
      <c r="C72" s="954"/>
      <c r="D72" s="954"/>
      <c r="E72" s="954"/>
      <c r="F72" s="954"/>
      <c r="G72" s="954"/>
      <c r="H72" s="954"/>
      <c r="I72" s="954"/>
      <c r="J72" s="954"/>
      <c r="K72" s="954"/>
      <c r="L72" s="954"/>
      <c r="M72" s="954"/>
      <c r="N72" s="954"/>
      <c r="O72" s="954"/>
      <c r="P72" s="955"/>
      <c r="Q72" s="956">
        <v>7030</v>
      </c>
      <c r="R72" s="911"/>
      <c r="S72" s="911"/>
      <c r="T72" s="911"/>
      <c r="U72" s="911"/>
      <c r="V72" s="911">
        <v>6979</v>
      </c>
      <c r="W72" s="911"/>
      <c r="X72" s="911"/>
      <c r="Y72" s="911"/>
      <c r="Z72" s="911"/>
      <c r="AA72" s="911">
        <v>51</v>
      </c>
      <c r="AB72" s="911"/>
      <c r="AC72" s="911"/>
      <c r="AD72" s="911"/>
      <c r="AE72" s="911"/>
      <c r="AF72" s="911">
        <v>51</v>
      </c>
      <c r="AG72" s="911"/>
      <c r="AH72" s="911"/>
      <c r="AI72" s="911"/>
      <c r="AJ72" s="911"/>
      <c r="AK72" s="911" t="s">
        <v>604</v>
      </c>
      <c r="AL72" s="911"/>
      <c r="AM72" s="911"/>
      <c r="AN72" s="911"/>
      <c r="AO72" s="911"/>
      <c r="AP72" s="911" t="s">
        <v>605</v>
      </c>
      <c r="AQ72" s="911"/>
      <c r="AR72" s="911"/>
      <c r="AS72" s="911"/>
      <c r="AT72" s="911"/>
      <c r="AU72" s="911" t="s">
        <v>604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598</v>
      </c>
      <c r="C73" s="954"/>
      <c r="D73" s="954"/>
      <c r="E73" s="954"/>
      <c r="F73" s="954"/>
      <c r="G73" s="954"/>
      <c r="H73" s="954"/>
      <c r="I73" s="954"/>
      <c r="J73" s="954"/>
      <c r="K73" s="954"/>
      <c r="L73" s="954"/>
      <c r="M73" s="954"/>
      <c r="N73" s="954"/>
      <c r="O73" s="954"/>
      <c r="P73" s="955"/>
      <c r="Q73" s="956">
        <v>2981</v>
      </c>
      <c r="R73" s="911"/>
      <c r="S73" s="911"/>
      <c r="T73" s="911"/>
      <c r="U73" s="911"/>
      <c r="V73" s="911">
        <v>2845</v>
      </c>
      <c r="W73" s="911"/>
      <c r="X73" s="911"/>
      <c r="Y73" s="911"/>
      <c r="Z73" s="911"/>
      <c r="AA73" s="911">
        <v>136</v>
      </c>
      <c r="AB73" s="911"/>
      <c r="AC73" s="911"/>
      <c r="AD73" s="911"/>
      <c r="AE73" s="911"/>
      <c r="AF73" s="911">
        <v>136</v>
      </c>
      <c r="AG73" s="911"/>
      <c r="AH73" s="911"/>
      <c r="AI73" s="911"/>
      <c r="AJ73" s="911"/>
      <c r="AK73" s="911">
        <v>100</v>
      </c>
      <c r="AL73" s="911"/>
      <c r="AM73" s="911"/>
      <c r="AN73" s="911"/>
      <c r="AO73" s="911"/>
      <c r="AP73" s="911">
        <v>640</v>
      </c>
      <c r="AQ73" s="911"/>
      <c r="AR73" s="911"/>
      <c r="AS73" s="911"/>
      <c r="AT73" s="911"/>
      <c r="AU73" s="911">
        <v>229</v>
      </c>
      <c r="AV73" s="911"/>
      <c r="AW73" s="911"/>
      <c r="AX73" s="911"/>
      <c r="AY73" s="911"/>
      <c r="AZ73" s="957" t="s">
        <v>606</v>
      </c>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599</v>
      </c>
      <c r="C74" s="954"/>
      <c r="D74" s="954"/>
      <c r="E74" s="954"/>
      <c r="F74" s="954"/>
      <c r="G74" s="954"/>
      <c r="H74" s="954"/>
      <c r="I74" s="954"/>
      <c r="J74" s="954"/>
      <c r="K74" s="954"/>
      <c r="L74" s="954"/>
      <c r="M74" s="954"/>
      <c r="N74" s="954"/>
      <c r="O74" s="954"/>
      <c r="P74" s="955"/>
      <c r="Q74" s="956">
        <v>455</v>
      </c>
      <c r="R74" s="911"/>
      <c r="S74" s="911"/>
      <c r="T74" s="911"/>
      <c r="U74" s="911"/>
      <c r="V74" s="911">
        <v>454</v>
      </c>
      <c r="W74" s="911"/>
      <c r="X74" s="911"/>
      <c r="Y74" s="911"/>
      <c r="Z74" s="911"/>
      <c r="AA74" s="911">
        <v>1</v>
      </c>
      <c r="AB74" s="911"/>
      <c r="AC74" s="911"/>
      <c r="AD74" s="911"/>
      <c r="AE74" s="911"/>
      <c r="AF74" s="911">
        <v>596</v>
      </c>
      <c r="AG74" s="911"/>
      <c r="AH74" s="911"/>
      <c r="AI74" s="911"/>
      <c r="AJ74" s="911"/>
      <c r="AK74" s="911" t="s">
        <v>604</v>
      </c>
      <c r="AL74" s="911"/>
      <c r="AM74" s="911"/>
      <c r="AN74" s="911"/>
      <c r="AO74" s="911"/>
      <c r="AP74" s="911" t="s">
        <v>604</v>
      </c>
      <c r="AQ74" s="911"/>
      <c r="AR74" s="911"/>
      <c r="AS74" s="911"/>
      <c r="AT74" s="911"/>
      <c r="AU74" s="911" t="s">
        <v>604</v>
      </c>
      <c r="AV74" s="911"/>
      <c r="AW74" s="911"/>
      <c r="AX74" s="911"/>
      <c r="AY74" s="911"/>
      <c r="AZ74" s="957" t="s">
        <v>623</v>
      </c>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600</v>
      </c>
      <c r="C75" s="954"/>
      <c r="D75" s="954"/>
      <c r="E75" s="954"/>
      <c r="F75" s="954"/>
      <c r="G75" s="954"/>
      <c r="H75" s="954"/>
      <c r="I75" s="954"/>
      <c r="J75" s="954"/>
      <c r="K75" s="954"/>
      <c r="L75" s="954"/>
      <c r="M75" s="954"/>
      <c r="N75" s="954"/>
      <c r="O75" s="954"/>
      <c r="P75" s="955"/>
      <c r="Q75" s="959">
        <v>254</v>
      </c>
      <c r="R75" s="960"/>
      <c r="S75" s="960"/>
      <c r="T75" s="960"/>
      <c r="U75" s="910"/>
      <c r="V75" s="961">
        <v>245</v>
      </c>
      <c r="W75" s="960"/>
      <c r="X75" s="960"/>
      <c r="Y75" s="960"/>
      <c r="Z75" s="910"/>
      <c r="AA75" s="961">
        <v>10</v>
      </c>
      <c r="AB75" s="960"/>
      <c r="AC75" s="960"/>
      <c r="AD75" s="960"/>
      <c r="AE75" s="910"/>
      <c r="AF75" s="961">
        <v>10</v>
      </c>
      <c r="AG75" s="960"/>
      <c r="AH75" s="960"/>
      <c r="AI75" s="960"/>
      <c r="AJ75" s="910"/>
      <c r="AK75" s="961" t="s">
        <v>604</v>
      </c>
      <c r="AL75" s="960"/>
      <c r="AM75" s="960"/>
      <c r="AN75" s="960"/>
      <c r="AO75" s="910"/>
      <c r="AP75" s="961" t="s">
        <v>604</v>
      </c>
      <c r="AQ75" s="960"/>
      <c r="AR75" s="960"/>
      <c r="AS75" s="960"/>
      <c r="AT75" s="910"/>
      <c r="AU75" s="961" t="s">
        <v>604</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601</v>
      </c>
      <c r="C76" s="954"/>
      <c r="D76" s="954"/>
      <c r="E76" s="954"/>
      <c r="F76" s="954"/>
      <c r="G76" s="954"/>
      <c r="H76" s="954"/>
      <c r="I76" s="954"/>
      <c r="J76" s="954"/>
      <c r="K76" s="954"/>
      <c r="L76" s="954"/>
      <c r="M76" s="954"/>
      <c r="N76" s="954"/>
      <c r="O76" s="954"/>
      <c r="P76" s="955"/>
      <c r="Q76" s="959">
        <v>257193</v>
      </c>
      <c r="R76" s="960"/>
      <c r="S76" s="960"/>
      <c r="T76" s="960"/>
      <c r="U76" s="910"/>
      <c r="V76" s="961">
        <v>247302</v>
      </c>
      <c r="W76" s="960"/>
      <c r="X76" s="960"/>
      <c r="Y76" s="960"/>
      <c r="Z76" s="910"/>
      <c r="AA76" s="961">
        <v>9891</v>
      </c>
      <c r="AB76" s="960"/>
      <c r="AC76" s="960"/>
      <c r="AD76" s="960"/>
      <c r="AE76" s="910"/>
      <c r="AF76" s="961">
        <v>9891</v>
      </c>
      <c r="AG76" s="960"/>
      <c r="AH76" s="960"/>
      <c r="AI76" s="960"/>
      <c r="AJ76" s="910"/>
      <c r="AK76" s="961" t="s">
        <v>604</v>
      </c>
      <c r="AL76" s="960"/>
      <c r="AM76" s="960"/>
      <c r="AN76" s="960"/>
      <c r="AO76" s="910"/>
      <c r="AP76" s="961" t="s">
        <v>604</v>
      </c>
      <c r="AQ76" s="960"/>
      <c r="AR76" s="960"/>
      <c r="AS76" s="960"/>
      <c r="AT76" s="910"/>
      <c r="AU76" s="961" t="s">
        <v>604</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602</v>
      </c>
      <c r="C77" s="954"/>
      <c r="D77" s="954"/>
      <c r="E77" s="954"/>
      <c r="F77" s="954"/>
      <c r="G77" s="954"/>
      <c r="H77" s="954"/>
      <c r="I77" s="954"/>
      <c r="J77" s="954"/>
      <c r="K77" s="954"/>
      <c r="L77" s="954"/>
      <c r="M77" s="954"/>
      <c r="N77" s="954"/>
      <c r="O77" s="954"/>
      <c r="P77" s="955"/>
      <c r="Q77" s="959">
        <v>43</v>
      </c>
      <c r="R77" s="960"/>
      <c r="S77" s="960"/>
      <c r="T77" s="960"/>
      <c r="U77" s="910"/>
      <c r="V77" s="961">
        <v>37</v>
      </c>
      <c r="W77" s="960"/>
      <c r="X77" s="960"/>
      <c r="Y77" s="960"/>
      <c r="Z77" s="910"/>
      <c r="AA77" s="961">
        <v>6</v>
      </c>
      <c r="AB77" s="960"/>
      <c r="AC77" s="960"/>
      <c r="AD77" s="960"/>
      <c r="AE77" s="910"/>
      <c r="AF77" s="961">
        <v>6</v>
      </c>
      <c r="AG77" s="960"/>
      <c r="AH77" s="960"/>
      <c r="AI77" s="960"/>
      <c r="AJ77" s="910"/>
      <c r="AK77" s="961" t="s">
        <v>604</v>
      </c>
      <c r="AL77" s="960"/>
      <c r="AM77" s="960"/>
      <c r="AN77" s="960"/>
      <c r="AO77" s="910"/>
      <c r="AP77" s="961" t="s">
        <v>604</v>
      </c>
      <c r="AQ77" s="960"/>
      <c r="AR77" s="960"/>
      <c r="AS77" s="960"/>
      <c r="AT77" s="910"/>
      <c r="AU77" s="961" t="s">
        <v>604</v>
      </c>
      <c r="AV77" s="960"/>
      <c r="AW77" s="960"/>
      <c r="AX77" s="960"/>
      <c r="AY77" s="910"/>
      <c r="AZ77" s="957" t="s">
        <v>624</v>
      </c>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394</v>
      </c>
      <c r="B88" s="870" t="s">
        <v>428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10202</v>
      </c>
      <c r="AG88" s="922"/>
      <c r="AH88" s="922"/>
      <c r="AI88" s="922"/>
      <c r="AJ88" s="922"/>
      <c r="AK88" s="919"/>
      <c r="AL88" s="919"/>
      <c r="AM88" s="919"/>
      <c r="AN88" s="919"/>
      <c r="AO88" s="919"/>
      <c r="AP88" s="922">
        <v>3244</v>
      </c>
      <c r="AQ88" s="922"/>
      <c r="AR88" s="922"/>
      <c r="AS88" s="922"/>
      <c r="AT88" s="922"/>
      <c r="AU88" s="922">
        <v>1288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870" t="s">
        <v>429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236</v>
      </c>
      <c r="CS102" s="930"/>
      <c r="CT102" s="930"/>
      <c r="CU102" s="930"/>
      <c r="CV102" s="973"/>
      <c r="CW102" s="972">
        <v>70</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434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436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437</v>
      </c>
      <c r="AB109" s="975"/>
      <c r="AC109" s="975"/>
      <c r="AD109" s="975"/>
      <c r="AE109" s="976"/>
      <c r="AF109" s="974" t="s">
        <v>312</v>
      </c>
      <c r="AG109" s="975"/>
      <c r="AH109" s="975"/>
      <c r="AI109" s="975"/>
      <c r="AJ109" s="976"/>
      <c r="AK109" s="974" t="s">
        <v>311</v>
      </c>
      <c r="AL109" s="975"/>
      <c r="AM109" s="975"/>
      <c r="AN109" s="975"/>
      <c r="AO109" s="976"/>
      <c r="AP109" s="974" t="s">
        <v>438</v>
      </c>
      <c r="AQ109" s="975"/>
      <c r="AR109" s="975"/>
      <c r="AS109" s="975"/>
      <c r="AT109" s="977"/>
      <c r="AU109" s="994" t="s">
        <v>436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437</v>
      </c>
      <c r="BR109" s="975"/>
      <c r="BS109" s="975"/>
      <c r="BT109" s="975"/>
      <c r="BU109" s="976"/>
      <c r="BV109" s="974" t="s">
        <v>312</v>
      </c>
      <c r="BW109" s="975"/>
      <c r="BX109" s="975"/>
      <c r="BY109" s="975"/>
      <c r="BZ109" s="976"/>
      <c r="CA109" s="974" t="s">
        <v>311</v>
      </c>
      <c r="CB109" s="975"/>
      <c r="CC109" s="975"/>
      <c r="CD109" s="975"/>
      <c r="CE109" s="976"/>
      <c r="CF109" s="995" t="s">
        <v>438</v>
      </c>
      <c r="CG109" s="995"/>
      <c r="CH109" s="995"/>
      <c r="CI109" s="995"/>
      <c r="CJ109" s="995"/>
      <c r="CK109" s="974" t="s">
        <v>439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437</v>
      </c>
      <c r="DH109" s="975"/>
      <c r="DI109" s="975"/>
      <c r="DJ109" s="975"/>
      <c r="DK109" s="976"/>
      <c r="DL109" s="974" t="s">
        <v>312</v>
      </c>
      <c r="DM109" s="975"/>
      <c r="DN109" s="975"/>
      <c r="DO109" s="975"/>
      <c r="DP109" s="976"/>
      <c r="DQ109" s="974" t="s">
        <v>311</v>
      </c>
      <c r="DR109" s="975"/>
      <c r="DS109" s="975"/>
      <c r="DT109" s="975"/>
      <c r="DU109" s="976"/>
      <c r="DV109" s="974" t="s">
        <v>438</v>
      </c>
      <c r="DW109" s="975"/>
      <c r="DX109" s="975"/>
      <c r="DY109" s="975"/>
      <c r="DZ109" s="977"/>
    </row>
    <row r="110" spans="1:131" s="246" customFormat="1" ht="26.25" customHeight="1">
      <c r="A110" s="978" t="s">
        <v>440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2020806</v>
      </c>
      <c r="AB110" s="982"/>
      <c r="AC110" s="982"/>
      <c r="AD110" s="982"/>
      <c r="AE110" s="983"/>
      <c r="AF110" s="984">
        <v>2143917</v>
      </c>
      <c r="AG110" s="982"/>
      <c r="AH110" s="982"/>
      <c r="AI110" s="982"/>
      <c r="AJ110" s="983"/>
      <c r="AK110" s="984">
        <v>2290881</v>
      </c>
      <c r="AL110" s="982"/>
      <c r="AM110" s="982"/>
      <c r="AN110" s="982"/>
      <c r="AO110" s="983"/>
      <c r="AP110" s="985">
        <v>14.3</v>
      </c>
      <c r="AQ110" s="986"/>
      <c r="AR110" s="986"/>
      <c r="AS110" s="986"/>
      <c r="AT110" s="987"/>
      <c r="AU110" s="988" t="s">
        <v>73</v>
      </c>
      <c r="AV110" s="989"/>
      <c r="AW110" s="989"/>
      <c r="AX110" s="989"/>
      <c r="AY110" s="989"/>
      <c r="AZ110" s="1030" t="s">
        <v>441</v>
      </c>
      <c r="BA110" s="979"/>
      <c r="BB110" s="979"/>
      <c r="BC110" s="979"/>
      <c r="BD110" s="979"/>
      <c r="BE110" s="979"/>
      <c r="BF110" s="979"/>
      <c r="BG110" s="979"/>
      <c r="BH110" s="979"/>
      <c r="BI110" s="979"/>
      <c r="BJ110" s="979"/>
      <c r="BK110" s="979"/>
      <c r="BL110" s="979"/>
      <c r="BM110" s="979"/>
      <c r="BN110" s="979"/>
      <c r="BO110" s="979"/>
      <c r="BP110" s="980"/>
      <c r="BQ110" s="1016">
        <v>18527443</v>
      </c>
      <c r="BR110" s="1017"/>
      <c r="BS110" s="1017"/>
      <c r="BT110" s="1017"/>
      <c r="BU110" s="1017"/>
      <c r="BV110" s="1017">
        <v>21319082</v>
      </c>
      <c r="BW110" s="1017"/>
      <c r="BX110" s="1017"/>
      <c r="BY110" s="1017"/>
      <c r="BZ110" s="1017"/>
      <c r="CA110" s="1017">
        <v>21826300</v>
      </c>
      <c r="CB110" s="1017"/>
      <c r="CC110" s="1017"/>
      <c r="CD110" s="1017"/>
      <c r="CE110" s="1017"/>
      <c r="CF110" s="1031">
        <v>135.80000000000001</v>
      </c>
      <c r="CG110" s="1032"/>
      <c r="CH110" s="1032"/>
      <c r="CI110" s="1032"/>
      <c r="CJ110" s="1032"/>
      <c r="CK110" s="1033" t="s">
        <v>442</v>
      </c>
      <c r="CL110" s="1034"/>
      <c r="CM110" s="1013" t="s">
        <v>443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283645</v>
      </c>
      <c r="DH110" s="1017"/>
      <c r="DI110" s="1017"/>
      <c r="DJ110" s="1017"/>
      <c r="DK110" s="1017"/>
      <c r="DL110" s="1017">
        <v>189202</v>
      </c>
      <c r="DM110" s="1017"/>
      <c r="DN110" s="1017"/>
      <c r="DO110" s="1017"/>
      <c r="DP110" s="1017"/>
      <c r="DQ110" s="1017">
        <v>94654</v>
      </c>
      <c r="DR110" s="1017"/>
      <c r="DS110" s="1017"/>
      <c r="DT110" s="1017"/>
      <c r="DU110" s="1017"/>
      <c r="DV110" s="1018">
        <v>0.6</v>
      </c>
      <c r="DW110" s="1018"/>
      <c r="DX110" s="1018"/>
      <c r="DY110" s="1018"/>
      <c r="DZ110" s="1019"/>
    </row>
    <row r="111" spans="1:131" s="246" customFormat="1" ht="26.25" customHeight="1">
      <c r="A111" s="1020" t="s">
        <v>444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273</v>
      </c>
      <c r="AB111" s="1024"/>
      <c r="AC111" s="1024"/>
      <c r="AD111" s="1024"/>
      <c r="AE111" s="1025"/>
      <c r="AF111" s="1026" t="s">
        <v>445</v>
      </c>
      <c r="AG111" s="1024"/>
      <c r="AH111" s="1024"/>
      <c r="AI111" s="1024"/>
      <c r="AJ111" s="1025"/>
      <c r="AK111" s="1026" t="s">
        <v>233</v>
      </c>
      <c r="AL111" s="1024"/>
      <c r="AM111" s="1024"/>
      <c r="AN111" s="1024"/>
      <c r="AO111" s="1025"/>
      <c r="AP111" s="1027" t="s">
        <v>446</v>
      </c>
      <c r="AQ111" s="1028"/>
      <c r="AR111" s="1028"/>
      <c r="AS111" s="1028"/>
      <c r="AT111" s="1029"/>
      <c r="AU111" s="990"/>
      <c r="AV111" s="991"/>
      <c r="AW111" s="991"/>
      <c r="AX111" s="991"/>
      <c r="AY111" s="991"/>
      <c r="AZ111" s="1039" t="s">
        <v>447</v>
      </c>
      <c r="BA111" s="1040"/>
      <c r="BB111" s="1040"/>
      <c r="BC111" s="1040"/>
      <c r="BD111" s="1040"/>
      <c r="BE111" s="1040"/>
      <c r="BF111" s="1040"/>
      <c r="BG111" s="1040"/>
      <c r="BH111" s="1040"/>
      <c r="BI111" s="1040"/>
      <c r="BJ111" s="1040"/>
      <c r="BK111" s="1040"/>
      <c r="BL111" s="1040"/>
      <c r="BM111" s="1040"/>
      <c r="BN111" s="1040"/>
      <c r="BO111" s="1040"/>
      <c r="BP111" s="1041"/>
      <c r="BQ111" s="1009">
        <v>775430</v>
      </c>
      <c r="BR111" s="1010"/>
      <c r="BS111" s="1010"/>
      <c r="BT111" s="1010"/>
      <c r="BU111" s="1010"/>
      <c r="BV111" s="1010">
        <v>660357</v>
      </c>
      <c r="BW111" s="1010"/>
      <c r="BX111" s="1010"/>
      <c r="BY111" s="1010"/>
      <c r="BZ111" s="1010"/>
      <c r="CA111" s="1010">
        <v>608605</v>
      </c>
      <c r="CB111" s="1010"/>
      <c r="CC111" s="1010"/>
      <c r="CD111" s="1010"/>
      <c r="CE111" s="1010"/>
      <c r="CF111" s="1004">
        <v>3.8</v>
      </c>
      <c r="CG111" s="1005"/>
      <c r="CH111" s="1005"/>
      <c r="CI111" s="1005"/>
      <c r="CJ111" s="1005"/>
      <c r="CK111" s="1035"/>
      <c r="CL111" s="1036"/>
      <c r="CM111" s="1006" t="s">
        <v>448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233</v>
      </c>
      <c r="DH111" s="1010"/>
      <c r="DI111" s="1010"/>
      <c r="DJ111" s="1010"/>
      <c r="DK111" s="1010"/>
      <c r="DL111" s="1010" t="s">
        <v>449</v>
      </c>
      <c r="DM111" s="1010"/>
      <c r="DN111" s="1010"/>
      <c r="DO111" s="1010"/>
      <c r="DP111" s="1010"/>
      <c r="DQ111" s="1010" t="s">
        <v>445</v>
      </c>
      <c r="DR111" s="1010"/>
      <c r="DS111" s="1010"/>
      <c r="DT111" s="1010"/>
      <c r="DU111" s="1010"/>
      <c r="DV111" s="1011" t="s">
        <v>450</v>
      </c>
      <c r="DW111" s="1011"/>
      <c r="DX111" s="1011"/>
      <c r="DY111" s="1011"/>
      <c r="DZ111" s="1012"/>
    </row>
    <row r="112" spans="1:131" s="246" customFormat="1" ht="26.25" customHeight="1">
      <c r="A112" s="1042" t="s">
        <v>451</v>
      </c>
      <c r="B112" s="1043"/>
      <c r="C112" s="1040" t="s">
        <v>452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453</v>
      </c>
      <c r="AB112" s="1049"/>
      <c r="AC112" s="1049"/>
      <c r="AD112" s="1049"/>
      <c r="AE112" s="1050"/>
      <c r="AF112" s="1051" t="s">
        <v>450</v>
      </c>
      <c r="AG112" s="1049"/>
      <c r="AH112" s="1049"/>
      <c r="AI112" s="1049"/>
      <c r="AJ112" s="1050"/>
      <c r="AK112" s="1051" t="s">
        <v>454</v>
      </c>
      <c r="AL112" s="1049"/>
      <c r="AM112" s="1049"/>
      <c r="AN112" s="1049"/>
      <c r="AO112" s="1050"/>
      <c r="AP112" s="1052" t="s">
        <v>233</v>
      </c>
      <c r="AQ112" s="1053"/>
      <c r="AR112" s="1053"/>
      <c r="AS112" s="1053"/>
      <c r="AT112" s="1054"/>
      <c r="AU112" s="990"/>
      <c r="AV112" s="991"/>
      <c r="AW112" s="991"/>
      <c r="AX112" s="991"/>
      <c r="AY112" s="991"/>
      <c r="AZ112" s="1039" t="s">
        <v>455</v>
      </c>
      <c r="BA112" s="1040"/>
      <c r="BB112" s="1040"/>
      <c r="BC112" s="1040"/>
      <c r="BD112" s="1040"/>
      <c r="BE112" s="1040"/>
      <c r="BF112" s="1040"/>
      <c r="BG112" s="1040"/>
      <c r="BH112" s="1040"/>
      <c r="BI112" s="1040"/>
      <c r="BJ112" s="1040"/>
      <c r="BK112" s="1040"/>
      <c r="BL112" s="1040"/>
      <c r="BM112" s="1040"/>
      <c r="BN112" s="1040"/>
      <c r="BO112" s="1040"/>
      <c r="BP112" s="1041"/>
      <c r="BQ112" s="1009">
        <v>14280665</v>
      </c>
      <c r="BR112" s="1010"/>
      <c r="BS112" s="1010"/>
      <c r="BT112" s="1010"/>
      <c r="BU112" s="1010"/>
      <c r="BV112" s="1010">
        <v>13445686</v>
      </c>
      <c r="BW112" s="1010"/>
      <c r="BX112" s="1010"/>
      <c r="BY112" s="1010"/>
      <c r="BZ112" s="1010"/>
      <c r="CA112" s="1010">
        <v>12417758</v>
      </c>
      <c r="CB112" s="1010"/>
      <c r="CC112" s="1010"/>
      <c r="CD112" s="1010"/>
      <c r="CE112" s="1010"/>
      <c r="CF112" s="1004">
        <v>77.3</v>
      </c>
      <c r="CG112" s="1005"/>
      <c r="CH112" s="1005"/>
      <c r="CI112" s="1005"/>
      <c r="CJ112" s="1005"/>
      <c r="CK112" s="1035"/>
      <c r="CL112" s="1036"/>
      <c r="CM112" s="1006" t="s">
        <v>456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233</v>
      </c>
      <c r="DH112" s="1010"/>
      <c r="DI112" s="1010"/>
      <c r="DJ112" s="1010"/>
      <c r="DK112" s="1010"/>
      <c r="DL112" s="1010" t="s">
        <v>454</v>
      </c>
      <c r="DM112" s="1010"/>
      <c r="DN112" s="1010"/>
      <c r="DO112" s="1010"/>
      <c r="DP112" s="1010"/>
      <c r="DQ112" s="1010" t="s">
        <v>445</v>
      </c>
      <c r="DR112" s="1010"/>
      <c r="DS112" s="1010"/>
      <c r="DT112" s="1010"/>
      <c r="DU112" s="1010"/>
      <c r="DV112" s="1011" t="s">
        <v>233</v>
      </c>
      <c r="DW112" s="1011"/>
      <c r="DX112" s="1011"/>
      <c r="DY112" s="1011"/>
      <c r="DZ112" s="1012"/>
    </row>
    <row r="113" spans="1:130" s="246" customFormat="1" ht="26.25" customHeight="1">
      <c r="A113" s="1044"/>
      <c r="B113" s="1045"/>
      <c r="C113" s="1040" t="s">
        <v>457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1744306</v>
      </c>
      <c r="AB113" s="1024"/>
      <c r="AC113" s="1024"/>
      <c r="AD113" s="1024"/>
      <c r="AE113" s="1025"/>
      <c r="AF113" s="1026">
        <v>1704519</v>
      </c>
      <c r="AG113" s="1024"/>
      <c r="AH113" s="1024"/>
      <c r="AI113" s="1024"/>
      <c r="AJ113" s="1025"/>
      <c r="AK113" s="1026">
        <v>1654039</v>
      </c>
      <c r="AL113" s="1024"/>
      <c r="AM113" s="1024"/>
      <c r="AN113" s="1024"/>
      <c r="AO113" s="1025"/>
      <c r="AP113" s="1027">
        <v>10.3</v>
      </c>
      <c r="AQ113" s="1028"/>
      <c r="AR113" s="1028"/>
      <c r="AS113" s="1028"/>
      <c r="AT113" s="1029"/>
      <c r="AU113" s="990"/>
      <c r="AV113" s="991"/>
      <c r="AW113" s="991"/>
      <c r="AX113" s="991"/>
      <c r="AY113" s="991"/>
      <c r="AZ113" s="1039" t="s">
        <v>458</v>
      </c>
      <c r="BA113" s="1040"/>
      <c r="BB113" s="1040"/>
      <c r="BC113" s="1040"/>
      <c r="BD113" s="1040"/>
      <c r="BE113" s="1040"/>
      <c r="BF113" s="1040"/>
      <c r="BG113" s="1040"/>
      <c r="BH113" s="1040"/>
      <c r="BI113" s="1040"/>
      <c r="BJ113" s="1040"/>
      <c r="BK113" s="1040"/>
      <c r="BL113" s="1040"/>
      <c r="BM113" s="1040"/>
      <c r="BN113" s="1040"/>
      <c r="BO113" s="1040"/>
      <c r="BP113" s="1041"/>
      <c r="BQ113" s="1009">
        <v>324684</v>
      </c>
      <c r="BR113" s="1010"/>
      <c r="BS113" s="1010"/>
      <c r="BT113" s="1010"/>
      <c r="BU113" s="1010"/>
      <c r="BV113" s="1010">
        <v>406055</v>
      </c>
      <c r="BW113" s="1010"/>
      <c r="BX113" s="1010"/>
      <c r="BY113" s="1010"/>
      <c r="BZ113" s="1010"/>
      <c r="CA113" s="1010">
        <v>1288457</v>
      </c>
      <c r="CB113" s="1010"/>
      <c r="CC113" s="1010"/>
      <c r="CD113" s="1010"/>
      <c r="CE113" s="1010"/>
      <c r="CF113" s="1004">
        <v>8</v>
      </c>
      <c r="CG113" s="1005"/>
      <c r="CH113" s="1005"/>
      <c r="CI113" s="1005"/>
      <c r="CJ113" s="1005"/>
      <c r="CK113" s="1035"/>
      <c r="CL113" s="1036"/>
      <c r="CM113" s="1006" t="s">
        <v>459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453</v>
      </c>
      <c r="DH113" s="1049"/>
      <c r="DI113" s="1049"/>
      <c r="DJ113" s="1049"/>
      <c r="DK113" s="1050"/>
      <c r="DL113" s="1051" t="s">
        <v>445</v>
      </c>
      <c r="DM113" s="1049"/>
      <c r="DN113" s="1049"/>
      <c r="DO113" s="1049"/>
      <c r="DP113" s="1050"/>
      <c r="DQ113" s="1051" t="s">
        <v>445</v>
      </c>
      <c r="DR113" s="1049"/>
      <c r="DS113" s="1049"/>
      <c r="DT113" s="1049"/>
      <c r="DU113" s="1050"/>
      <c r="DV113" s="1052" t="s">
        <v>233</v>
      </c>
      <c r="DW113" s="1053"/>
      <c r="DX113" s="1053"/>
      <c r="DY113" s="1053"/>
      <c r="DZ113" s="1054"/>
    </row>
    <row r="114" spans="1:130" s="246" customFormat="1" ht="26.25" customHeight="1">
      <c r="A114" s="1044"/>
      <c r="B114" s="1045"/>
      <c r="C114" s="1040" t="s">
        <v>460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88921</v>
      </c>
      <c r="AB114" s="1049"/>
      <c r="AC114" s="1049"/>
      <c r="AD114" s="1049"/>
      <c r="AE114" s="1050"/>
      <c r="AF114" s="1051">
        <v>90912</v>
      </c>
      <c r="AG114" s="1049"/>
      <c r="AH114" s="1049"/>
      <c r="AI114" s="1049"/>
      <c r="AJ114" s="1050"/>
      <c r="AK114" s="1051">
        <v>59221</v>
      </c>
      <c r="AL114" s="1049"/>
      <c r="AM114" s="1049"/>
      <c r="AN114" s="1049"/>
      <c r="AO114" s="1050"/>
      <c r="AP114" s="1052">
        <v>0.4</v>
      </c>
      <c r="AQ114" s="1053"/>
      <c r="AR114" s="1053"/>
      <c r="AS114" s="1053"/>
      <c r="AT114" s="1054"/>
      <c r="AU114" s="990"/>
      <c r="AV114" s="991"/>
      <c r="AW114" s="991"/>
      <c r="AX114" s="991"/>
      <c r="AY114" s="991"/>
      <c r="AZ114" s="1039" t="s">
        <v>461</v>
      </c>
      <c r="BA114" s="1040"/>
      <c r="BB114" s="1040"/>
      <c r="BC114" s="1040"/>
      <c r="BD114" s="1040"/>
      <c r="BE114" s="1040"/>
      <c r="BF114" s="1040"/>
      <c r="BG114" s="1040"/>
      <c r="BH114" s="1040"/>
      <c r="BI114" s="1040"/>
      <c r="BJ114" s="1040"/>
      <c r="BK114" s="1040"/>
      <c r="BL114" s="1040"/>
      <c r="BM114" s="1040"/>
      <c r="BN114" s="1040"/>
      <c r="BO114" s="1040"/>
      <c r="BP114" s="1041"/>
      <c r="BQ114" s="1009" t="s">
        <v>445</v>
      </c>
      <c r="BR114" s="1010"/>
      <c r="BS114" s="1010"/>
      <c r="BT114" s="1010"/>
      <c r="BU114" s="1010"/>
      <c r="BV114" s="1010" t="s">
        <v>233</v>
      </c>
      <c r="BW114" s="1010"/>
      <c r="BX114" s="1010"/>
      <c r="BY114" s="1010"/>
      <c r="BZ114" s="1010"/>
      <c r="CA114" s="1010" t="s">
        <v>445</v>
      </c>
      <c r="CB114" s="1010"/>
      <c r="CC114" s="1010"/>
      <c r="CD114" s="1010"/>
      <c r="CE114" s="1010"/>
      <c r="CF114" s="1004" t="s">
        <v>233</v>
      </c>
      <c r="CG114" s="1005"/>
      <c r="CH114" s="1005"/>
      <c r="CI114" s="1005"/>
      <c r="CJ114" s="1005"/>
      <c r="CK114" s="1035"/>
      <c r="CL114" s="1036"/>
      <c r="CM114" s="1006" t="s">
        <v>462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450</v>
      </c>
      <c r="DH114" s="1049"/>
      <c r="DI114" s="1049"/>
      <c r="DJ114" s="1049"/>
      <c r="DK114" s="1050"/>
      <c r="DL114" s="1051" t="s">
        <v>273</v>
      </c>
      <c r="DM114" s="1049"/>
      <c r="DN114" s="1049"/>
      <c r="DO114" s="1049"/>
      <c r="DP114" s="1050"/>
      <c r="DQ114" s="1051" t="s">
        <v>449</v>
      </c>
      <c r="DR114" s="1049"/>
      <c r="DS114" s="1049"/>
      <c r="DT114" s="1049"/>
      <c r="DU114" s="1050"/>
      <c r="DV114" s="1052" t="s">
        <v>449</v>
      </c>
      <c r="DW114" s="1053"/>
      <c r="DX114" s="1053"/>
      <c r="DY114" s="1053"/>
      <c r="DZ114" s="1054"/>
    </row>
    <row r="115" spans="1:130" s="246" customFormat="1" ht="26.25" customHeight="1">
      <c r="A115" s="1044"/>
      <c r="B115" s="1045"/>
      <c r="C115" s="1040" t="s">
        <v>463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94342</v>
      </c>
      <c r="AB115" s="1024"/>
      <c r="AC115" s="1024"/>
      <c r="AD115" s="1024"/>
      <c r="AE115" s="1025"/>
      <c r="AF115" s="1026">
        <v>94444</v>
      </c>
      <c r="AG115" s="1024"/>
      <c r="AH115" s="1024"/>
      <c r="AI115" s="1024"/>
      <c r="AJ115" s="1025"/>
      <c r="AK115" s="1026">
        <v>94548</v>
      </c>
      <c r="AL115" s="1024"/>
      <c r="AM115" s="1024"/>
      <c r="AN115" s="1024"/>
      <c r="AO115" s="1025"/>
      <c r="AP115" s="1027">
        <v>0.6</v>
      </c>
      <c r="AQ115" s="1028"/>
      <c r="AR115" s="1028"/>
      <c r="AS115" s="1028"/>
      <c r="AT115" s="1029"/>
      <c r="AU115" s="990"/>
      <c r="AV115" s="991"/>
      <c r="AW115" s="991"/>
      <c r="AX115" s="991"/>
      <c r="AY115" s="991"/>
      <c r="AZ115" s="1039" t="s">
        <v>464</v>
      </c>
      <c r="BA115" s="1040"/>
      <c r="BB115" s="1040"/>
      <c r="BC115" s="1040"/>
      <c r="BD115" s="1040"/>
      <c r="BE115" s="1040"/>
      <c r="BF115" s="1040"/>
      <c r="BG115" s="1040"/>
      <c r="BH115" s="1040"/>
      <c r="BI115" s="1040"/>
      <c r="BJ115" s="1040"/>
      <c r="BK115" s="1040"/>
      <c r="BL115" s="1040"/>
      <c r="BM115" s="1040"/>
      <c r="BN115" s="1040"/>
      <c r="BO115" s="1040"/>
      <c r="BP115" s="1041"/>
      <c r="BQ115" s="1009" t="s">
        <v>233</v>
      </c>
      <c r="BR115" s="1010"/>
      <c r="BS115" s="1010"/>
      <c r="BT115" s="1010"/>
      <c r="BU115" s="1010"/>
      <c r="BV115" s="1010" t="s">
        <v>445</v>
      </c>
      <c r="BW115" s="1010"/>
      <c r="BX115" s="1010"/>
      <c r="BY115" s="1010"/>
      <c r="BZ115" s="1010"/>
      <c r="CA115" s="1010" t="s">
        <v>445</v>
      </c>
      <c r="CB115" s="1010"/>
      <c r="CC115" s="1010"/>
      <c r="CD115" s="1010"/>
      <c r="CE115" s="1010"/>
      <c r="CF115" s="1004" t="s">
        <v>449</v>
      </c>
      <c r="CG115" s="1005"/>
      <c r="CH115" s="1005"/>
      <c r="CI115" s="1005"/>
      <c r="CJ115" s="1005"/>
      <c r="CK115" s="1035"/>
      <c r="CL115" s="1036"/>
      <c r="CM115" s="1039" t="s">
        <v>465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491785</v>
      </c>
      <c r="DH115" s="1049"/>
      <c r="DI115" s="1049"/>
      <c r="DJ115" s="1049"/>
      <c r="DK115" s="1050"/>
      <c r="DL115" s="1051">
        <v>471155</v>
      </c>
      <c r="DM115" s="1049"/>
      <c r="DN115" s="1049"/>
      <c r="DO115" s="1049"/>
      <c r="DP115" s="1050"/>
      <c r="DQ115" s="1051">
        <v>513951</v>
      </c>
      <c r="DR115" s="1049"/>
      <c r="DS115" s="1049"/>
      <c r="DT115" s="1049"/>
      <c r="DU115" s="1050"/>
      <c r="DV115" s="1052">
        <v>3.2</v>
      </c>
      <c r="DW115" s="1053"/>
      <c r="DX115" s="1053"/>
      <c r="DY115" s="1053"/>
      <c r="DZ115" s="1054"/>
    </row>
    <row r="116" spans="1:130" s="246" customFormat="1" ht="26.25" customHeight="1">
      <c r="A116" s="1046"/>
      <c r="B116" s="1047"/>
      <c r="C116" s="1055" t="s">
        <v>466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446</v>
      </c>
      <c r="AB116" s="1049"/>
      <c r="AC116" s="1049"/>
      <c r="AD116" s="1049"/>
      <c r="AE116" s="1050"/>
      <c r="AF116" s="1051" t="s">
        <v>445</v>
      </c>
      <c r="AG116" s="1049"/>
      <c r="AH116" s="1049"/>
      <c r="AI116" s="1049"/>
      <c r="AJ116" s="1050"/>
      <c r="AK116" s="1051" t="s">
        <v>233</v>
      </c>
      <c r="AL116" s="1049"/>
      <c r="AM116" s="1049"/>
      <c r="AN116" s="1049"/>
      <c r="AO116" s="1050"/>
      <c r="AP116" s="1052" t="s">
        <v>450</v>
      </c>
      <c r="AQ116" s="1053"/>
      <c r="AR116" s="1053"/>
      <c r="AS116" s="1053"/>
      <c r="AT116" s="1054"/>
      <c r="AU116" s="990"/>
      <c r="AV116" s="991"/>
      <c r="AW116" s="991"/>
      <c r="AX116" s="991"/>
      <c r="AY116" s="991"/>
      <c r="AZ116" s="1057" t="s">
        <v>467</v>
      </c>
      <c r="BA116" s="1058"/>
      <c r="BB116" s="1058"/>
      <c r="BC116" s="1058"/>
      <c r="BD116" s="1058"/>
      <c r="BE116" s="1058"/>
      <c r="BF116" s="1058"/>
      <c r="BG116" s="1058"/>
      <c r="BH116" s="1058"/>
      <c r="BI116" s="1058"/>
      <c r="BJ116" s="1058"/>
      <c r="BK116" s="1058"/>
      <c r="BL116" s="1058"/>
      <c r="BM116" s="1058"/>
      <c r="BN116" s="1058"/>
      <c r="BO116" s="1058"/>
      <c r="BP116" s="1059"/>
      <c r="BQ116" s="1009" t="s">
        <v>273</v>
      </c>
      <c r="BR116" s="1010"/>
      <c r="BS116" s="1010"/>
      <c r="BT116" s="1010"/>
      <c r="BU116" s="1010"/>
      <c r="BV116" s="1010" t="s">
        <v>445</v>
      </c>
      <c r="BW116" s="1010"/>
      <c r="BX116" s="1010"/>
      <c r="BY116" s="1010"/>
      <c r="BZ116" s="1010"/>
      <c r="CA116" s="1010" t="s">
        <v>233</v>
      </c>
      <c r="CB116" s="1010"/>
      <c r="CC116" s="1010"/>
      <c r="CD116" s="1010"/>
      <c r="CE116" s="1010"/>
      <c r="CF116" s="1004" t="s">
        <v>449</v>
      </c>
      <c r="CG116" s="1005"/>
      <c r="CH116" s="1005"/>
      <c r="CI116" s="1005"/>
      <c r="CJ116" s="1005"/>
      <c r="CK116" s="1035"/>
      <c r="CL116" s="1036"/>
      <c r="CM116" s="1006" t="s">
        <v>468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450</v>
      </c>
      <c r="DH116" s="1049"/>
      <c r="DI116" s="1049"/>
      <c r="DJ116" s="1049"/>
      <c r="DK116" s="1050"/>
      <c r="DL116" s="1051" t="s">
        <v>445</v>
      </c>
      <c r="DM116" s="1049"/>
      <c r="DN116" s="1049"/>
      <c r="DO116" s="1049"/>
      <c r="DP116" s="1050"/>
      <c r="DQ116" s="1051" t="s">
        <v>233</v>
      </c>
      <c r="DR116" s="1049"/>
      <c r="DS116" s="1049"/>
      <c r="DT116" s="1049"/>
      <c r="DU116" s="1050"/>
      <c r="DV116" s="1052" t="s">
        <v>469</v>
      </c>
      <c r="DW116" s="1053"/>
      <c r="DX116" s="1053"/>
      <c r="DY116" s="1053"/>
      <c r="DZ116" s="1054"/>
    </row>
    <row r="117" spans="1:130" s="246" customFormat="1" ht="26.25" customHeight="1">
      <c r="A117" s="994" t="s">
        <v>193</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470</v>
      </c>
      <c r="Z117" s="976"/>
      <c r="AA117" s="1066">
        <v>3948375</v>
      </c>
      <c r="AB117" s="1067"/>
      <c r="AC117" s="1067"/>
      <c r="AD117" s="1067"/>
      <c r="AE117" s="1068"/>
      <c r="AF117" s="1069">
        <v>4033792</v>
      </c>
      <c r="AG117" s="1067"/>
      <c r="AH117" s="1067"/>
      <c r="AI117" s="1067"/>
      <c r="AJ117" s="1068"/>
      <c r="AK117" s="1069">
        <v>4098689</v>
      </c>
      <c r="AL117" s="1067"/>
      <c r="AM117" s="1067"/>
      <c r="AN117" s="1067"/>
      <c r="AO117" s="1068"/>
      <c r="AP117" s="1070"/>
      <c r="AQ117" s="1071"/>
      <c r="AR117" s="1071"/>
      <c r="AS117" s="1071"/>
      <c r="AT117" s="1072"/>
      <c r="AU117" s="990"/>
      <c r="AV117" s="991"/>
      <c r="AW117" s="991"/>
      <c r="AX117" s="991"/>
      <c r="AY117" s="991"/>
      <c r="AZ117" s="1057" t="s">
        <v>471</v>
      </c>
      <c r="BA117" s="1058"/>
      <c r="BB117" s="1058"/>
      <c r="BC117" s="1058"/>
      <c r="BD117" s="1058"/>
      <c r="BE117" s="1058"/>
      <c r="BF117" s="1058"/>
      <c r="BG117" s="1058"/>
      <c r="BH117" s="1058"/>
      <c r="BI117" s="1058"/>
      <c r="BJ117" s="1058"/>
      <c r="BK117" s="1058"/>
      <c r="BL117" s="1058"/>
      <c r="BM117" s="1058"/>
      <c r="BN117" s="1058"/>
      <c r="BO117" s="1058"/>
      <c r="BP117" s="1059"/>
      <c r="BQ117" s="1009" t="s">
        <v>472</v>
      </c>
      <c r="BR117" s="1010"/>
      <c r="BS117" s="1010"/>
      <c r="BT117" s="1010"/>
      <c r="BU117" s="1010"/>
      <c r="BV117" s="1010" t="s">
        <v>449</v>
      </c>
      <c r="BW117" s="1010"/>
      <c r="BX117" s="1010"/>
      <c r="BY117" s="1010"/>
      <c r="BZ117" s="1010"/>
      <c r="CA117" s="1010" t="s">
        <v>472</v>
      </c>
      <c r="CB117" s="1010"/>
      <c r="CC117" s="1010"/>
      <c r="CD117" s="1010"/>
      <c r="CE117" s="1010"/>
      <c r="CF117" s="1004" t="s">
        <v>450</v>
      </c>
      <c r="CG117" s="1005"/>
      <c r="CH117" s="1005"/>
      <c r="CI117" s="1005"/>
      <c r="CJ117" s="1005"/>
      <c r="CK117" s="1035"/>
      <c r="CL117" s="1036"/>
      <c r="CM117" s="1006" t="s">
        <v>473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233</v>
      </c>
      <c r="DH117" s="1049"/>
      <c r="DI117" s="1049"/>
      <c r="DJ117" s="1049"/>
      <c r="DK117" s="1050"/>
      <c r="DL117" s="1051" t="s">
        <v>446</v>
      </c>
      <c r="DM117" s="1049"/>
      <c r="DN117" s="1049"/>
      <c r="DO117" s="1049"/>
      <c r="DP117" s="1050"/>
      <c r="DQ117" s="1051" t="s">
        <v>474</v>
      </c>
      <c r="DR117" s="1049"/>
      <c r="DS117" s="1049"/>
      <c r="DT117" s="1049"/>
      <c r="DU117" s="1050"/>
      <c r="DV117" s="1052" t="s">
        <v>446</v>
      </c>
      <c r="DW117" s="1053"/>
      <c r="DX117" s="1053"/>
      <c r="DY117" s="1053"/>
      <c r="DZ117" s="1054"/>
    </row>
    <row r="118" spans="1:130" s="246" customFormat="1" ht="26.25" customHeight="1">
      <c r="A118" s="994" t="s">
        <v>439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437</v>
      </c>
      <c r="AB118" s="975"/>
      <c r="AC118" s="975"/>
      <c r="AD118" s="975"/>
      <c r="AE118" s="976"/>
      <c r="AF118" s="974" t="s">
        <v>312</v>
      </c>
      <c r="AG118" s="975"/>
      <c r="AH118" s="975"/>
      <c r="AI118" s="975"/>
      <c r="AJ118" s="976"/>
      <c r="AK118" s="974" t="s">
        <v>311</v>
      </c>
      <c r="AL118" s="975"/>
      <c r="AM118" s="975"/>
      <c r="AN118" s="975"/>
      <c r="AO118" s="976"/>
      <c r="AP118" s="1061" t="s">
        <v>438</v>
      </c>
      <c r="AQ118" s="1062"/>
      <c r="AR118" s="1062"/>
      <c r="AS118" s="1062"/>
      <c r="AT118" s="1063"/>
      <c r="AU118" s="990"/>
      <c r="AV118" s="991"/>
      <c r="AW118" s="991"/>
      <c r="AX118" s="991"/>
      <c r="AY118" s="991"/>
      <c r="AZ118" s="1064" t="s">
        <v>475</v>
      </c>
      <c r="BA118" s="1055"/>
      <c r="BB118" s="1055"/>
      <c r="BC118" s="1055"/>
      <c r="BD118" s="1055"/>
      <c r="BE118" s="1055"/>
      <c r="BF118" s="1055"/>
      <c r="BG118" s="1055"/>
      <c r="BH118" s="1055"/>
      <c r="BI118" s="1055"/>
      <c r="BJ118" s="1055"/>
      <c r="BK118" s="1055"/>
      <c r="BL118" s="1055"/>
      <c r="BM118" s="1055"/>
      <c r="BN118" s="1055"/>
      <c r="BO118" s="1055"/>
      <c r="BP118" s="1056"/>
      <c r="BQ118" s="1087" t="s">
        <v>450</v>
      </c>
      <c r="BR118" s="1088"/>
      <c r="BS118" s="1088"/>
      <c r="BT118" s="1088"/>
      <c r="BU118" s="1088"/>
      <c r="BV118" s="1088" t="s">
        <v>449</v>
      </c>
      <c r="BW118" s="1088"/>
      <c r="BX118" s="1088"/>
      <c r="BY118" s="1088"/>
      <c r="BZ118" s="1088"/>
      <c r="CA118" s="1088" t="s">
        <v>453</v>
      </c>
      <c r="CB118" s="1088"/>
      <c r="CC118" s="1088"/>
      <c r="CD118" s="1088"/>
      <c r="CE118" s="1088"/>
      <c r="CF118" s="1004" t="s">
        <v>454</v>
      </c>
      <c r="CG118" s="1005"/>
      <c r="CH118" s="1005"/>
      <c r="CI118" s="1005"/>
      <c r="CJ118" s="1005"/>
      <c r="CK118" s="1035"/>
      <c r="CL118" s="1036"/>
      <c r="CM118" s="1006" t="s">
        <v>476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472</v>
      </c>
      <c r="DH118" s="1049"/>
      <c r="DI118" s="1049"/>
      <c r="DJ118" s="1049"/>
      <c r="DK118" s="1050"/>
      <c r="DL118" s="1051" t="s">
        <v>454</v>
      </c>
      <c r="DM118" s="1049"/>
      <c r="DN118" s="1049"/>
      <c r="DO118" s="1049"/>
      <c r="DP118" s="1050"/>
      <c r="DQ118" s="1051" t="s">
        <v>449</v>
      </c>
      <c r="DR118" s="1049"/>
      <c r="DS118" s="1049"/>
      <c r="DT118" s="1049"/>
      <c r="DU118" s="1050"/>
      <c r="DV118" s="1052" t="s">
        <v>446</v>
      </c>
      <c r="DW118" s="1053"/>
      <c r="DX118" s="1053"/>
      <c r="DY118" s="1053"/>
      <c r="DZ118" s="1054"/>
    </row>
    <row r="119" spans="1:130" s="246" customFormat="1" ht="26.25" customHeight="1">
      <c r="A119" s="1148" t="s">
        <v>442</v>
      </c>
      <c r="B119" s="1034"/>
      <c r="C119" s="1013" t="s">
        <v>443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94342</v>
      </c>
      <c r="AB119" s="982"/>
      <c r="AC119" s="982"/>
      <c r="AD119" s="982"/>
      <c r="AE119" s="983"/>
      <c r="AF119" s="984">
        <v>94444</v>
      </c>
      <c r="AG119" s="982"/>
      <c r="AH119" s="982"/>
      <c r="AI119" s="982"/>
      <c r="AJ119" s="983"/>
      <c r="AK119" s="984">
        <v>94548</v>
      </c>
      <c r="AL119" s="982"/>
      <c r="AM119" s="982"/>
      <c r="AN119" s="982"/>
      <c r="AO119" s="983"/>
      <c r="AP119" s="985">
        <v>0.6</v>
      </c>
      <c r="AQ119" s="986"/>
      <c r="AR119" s="986"/>
      <c r="AS119" s="986"/>
      <c r="AT119" s="987"/>
      <c r="AU119" s="992"/>
      <c r="AV119" s="993"/>
      <c r="AW119" s="993"/>
      <c r="AX119" s="993"/>
      <c r="AY119" s="993"/>
      <c r="AZ119" s="277" t="s">
        <v>193</v>
      </c>
      <c r="BA119" s="277"/>
      <c r="BB119" s="277"/>
      <c r="BC119" s="277"/>
      <c r="BD119" s="277"/>
      <c r="BE119" s="277"/>
      <c r="BF119" s="277"/>
      <c r="BG119" s="277"/>
      <c r="BH119" s="277"/>
      <c r="BI119" s="277"/>
      <c r="BJ119" s="277"/>
      <c r="BK119" s="277"/>
      <c r="BL119" s="277"/>
      <c r="BM119" s="277"/>
      <c r="BN119" s="277"/>
      <c r="BO119" s="1065" t="s">
        <v>477</v>
      </c>
      <c r="BP119" s="1096"/>
      <c r="BQ119" s="1087">
        <v>33908222</v>
      </c>
      <c r="BR119" s="1088"/>
      <c r="BS119" s="1088"/>
      <c r="BT119" s="1088"/>
      <c r="BU119" s="1088"/>
      <c r="BV119" s="1088">
        <v>35831180</v>
      </c>
      <c r="BW119" s="1088"/>
      <c r="BX119" s="1088"/>
      <c r="BY119" s="1088"/>
      <c r="BZ119" s="1088"/>
      <c r="CA119" s="1088">
        <v>36141120</v>
      </c>
      <c r="CB119" s="1088"/>
      <c r="CC119" s="1088"/>
      <c r="CD119" s="1088"/>
      <c r="CE119" s="1088"/>
      <c r="CF119" s="1089"/>
      <c r="CG119" s="1090"/>
      <c r="CH119" s="1090"/>
      <c r="CI119" s="1090"/>
      <c r="CJ119" s="1091"/>
      <c r="CK119" s="1037"/>
      <c r="CL119" s="1038"/>
      <c r="CM119" s="1092" t="s">
        <v>478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445</v>
      </c>
      <c r="DH119" s="1074"/>
      <c r="DI119" s="1074"/>
      <c r="DJ119" s="1074"/>
      <c r="DK119" s="1075"/>
      <c r="DL119" s="1073" t="s">
        <v>396</v>
      </c>
      <c r="DM119" s="1074"/>
      <c r="DN119" s="1074"/>
      <c r="DO119" s="1074"/>
      <c r="DP119" s="1075"/>
      <c r="DQ119" s="1073" t="s">
        <v>450</v>
      </c>
      <c r="DR119" s="1074"/>
      <c r="DS119" s="1074"/>
      <c r="DT119" s="1074"/>
      <c r="DU119" s="1075"/>
      <c r="DV119" s="1076" t="s">
        <v>445</v>
      </c>
      <c r="DW119" s="1077"/>
      <c r="DX119" s="1077"/>
      <c r="DY119" s="1077"/>
      <c r="DZ119" s="1078"/>
    </row>
    <row r="120" spans="1:130" s="246" customFormat="1" ht="26.25" customHeight="1">
      <c r="A120" s="1149"/>
      <c r="B120" s="1036"/>
      <c r="C120" s="1006" t="s">
        <v>448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450</v>
      </c>
      <c r="AB120" s="1049"/>
      <c r="AC120" s="1049"/>
      <c r="AD120" s="1049"/>
      <c r="AE120" s="1050"/>
      <c r="AF120" s="1051" t="s">
        <v>446</v>
      </c>
      <c r="AG120" s="1049"/>
      <c r="AH120" s="1049"/>
      <c r="AI120" s="1049"/>
      <c r="AJ120" s="1050"/>
      <c r="AK120" s="1051" t="s">
        <v>454</v>
      </c>
      <c r="AL120" s="1049"/>
      <c r="AM120" s="1049"/>
      <c r="AN120" s="1049"/>
      <c r="AO120" s="1050"/>
      <c r="AP120" s="1052" t="s">
        <v>233</v>
      </c>
      <c r="AQ120" s="1053"/>
      <c r="AR120" s="1053"/>
      <c r="AS120" s="1053"/>
      <c r="AT120" s="1054"/>
      <c r="AU120" s="1079" t="s">
        <v>479</v>
      </c>
      <c r="AV120" s="1080"/>
      <c r="AW120" s="1080"/>
      <c r="AX120" s="1080"/>
      <c r="AY120" s="1081"/>
      <c r="AZ120" s="1030" t="s">
        <v>480</v>
      </c>
      <c r="BA120" s="979"/>
      <c r="BB120" s="979"/>
      <c r="BC120" s="979"/>
      <c r="BD120" s="979"/>
      <c r="BE120" s="979"/>
      <c r="BF120" s="979"/>
      <c r="BG120" s="979"/>
      <c r="BH120" s="979"/>
      <c r="BI120" s="979"/>
      <c r="BJ120" s="979"/>
      <c r="BK120" s="979"/>
      <c r="BL120" s="979"/>
      <c r="BM120" s="979"/>
      <c r="BN120" s="979"/>
      <c r="BO120" s="979"/>
      <c r="BP120" s="980"/>
      <c r="BQ120" s="1016">
        <v>14955921</v>
      </c>
      <c r="BR120" s="1017"/>
      <c r="BS120" s="1017"/>
      <c r="BT120" s="1017"/>
      <c r="BU120" s="1017"/>
      <c r="BV120" s="1017">
        <v>15637208</v>
      </c>
      <c r="BW120" s="1017"/>
      <c r="BX120" s="1017"/>
      <c r="BY120" s="1017"/>
      <c r="BZ120" s="1017"/>
      <c r="CA120" s="1017">
        <v>15208485</v>
      </c>
      <c r="CB120" s="1017"/>
      <c r="CC120" s="1017"/>
      <c r="CD120" s="1017"/>
      <c r="CE120" s="1017"/>
      <c r="CF120" s="1031">
        <v>94.6</v>
      </c>
      <c r="CG120" s="1032"/>
      <c r="CH120" s="1032"/>
      <c r="CI120" s="1032"/>
      <c r="CJ120" s="1032"/>
      <c r="CK120" s="1097" t="s">
        <v>481</v>
      </c>
      <c r="CL120" s="1098"/>
      <c r="CM120" s="1098"/>
      <c r="CN120" s="1098"/>
      <c r="CO120" s="1099"/>
      <c r="CP120" s="1105" t="s">
        <v>414</v>
      </c>
      <c r="CQ120" s="1106"/>
      <c r="CR120" s="1106"/>
      <c r="CS120" s="1106"/>
      <c r="CT120" s="1106"/>
      <c r="CU120" s="1106"/>
      <c r="CV120" s="1106"/>
      <c r="CW120" s="1106"/>
      <c r="CX120" s="1106"/>
      <c r="CY120" s="1106"/>
      <c r="CZ120" s="1106"/>
      <c r="DA120" s="1106"/>
      <c r="DB120" s="1106"/>
      <c r="DC120" s="1106"/>
      <c r="DD120" s="1106"/>
      <c r="DE120" s="1106"/>
      <c r="DF120" s="1107"/>
      <c r="DG120" s="1016" t="s">
        <v>453</v>
      </c>
      <c r="DH120" s="1017"/>
      <c r="DI120" s="1017"/>
      <c r="DJ120" s="1017"/>
      <c r="DK120" s="1017"/>
      <c r="DL120" s="1017">
        <v>13024894</v>
      </c>
      <c r="DM120" s="1017"/>
      <c r="DN120" s="1017"/>
      <c r="DO120" s="1017"/>
      <c r="DP120" s="1017"/>
      <c r="DQ120" s="1017">
        <v>12082851</v>
      </c>
      <c r="DR120" s="1017"/>
      <c r="DS120" s="1017"/>
      <c r="DT120" s="1017"/>
      <c r="DU120" s="1017"/>
      <c r="DV120" s="1018">
        <v>75.2</v>
      </c>
      <c r="DW120" s="1018"/>
      <c r="DX120" s="1018"/>
      <c r="DY120" s="1018"/>
      <c r="DZ120" s="1019"/>
    </row>
    <row r="121" spans="1:130" s="246" customFormat="1" ht="26.25" customHeight="1">
      <c r="A121" s="1149"/>
      <c r="B121" s="1036"/>
      <c r="C121" s="1057" t="s">
        <v>482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453</v>
      </c>
      <c r="AB121" s="1049"/>
      <c r="AC121" s="1049"/>
      <c r="AD121" s="1049"/>
      <c r="AE121" s="1050"/>
      <c r="AF121" s="1051" t="s">
        <v>450</v>
      </c>
      <c r="AG121" s="1049"/>
      <c r="AH121" s="1049"/>
      <c r="AI121" s="1049"/>
      <c r="AJ121" s="1050"/>
      <c r="AK121" s="1051" t="s">
        <v>453</v>
      </c>
      <c r="AL121" s="1049"/>
      <c r="AM121" s="1049"/>
      <c r="AN121" s="1049"/>
      <c r="AO121" s="1050"/>
      <c r="AP121" s="1052" t="s">
        <v>445</v>
      </c>
      <c r="AQ121" s="1053"/>
      <c r="AR121" s="1053"/>
      <c r="AS121" s="1053"/>
      <c r="AT121" s="1054"/>
      <c r="AU121" s="1082"/>
      <c r="AV121" s="1083"/>
      <c r="AW121" s="1083"/>
      <c r="AX121" s="1083"/>
      <c r="AY121" s="1084"/>
      <c r="AZ121" s="1039" t="s">
        <v>483</v>
      </c>
      <c r="BA121" s="1040"/>
      <c r="BB121" s="1040"/>
      <c r="BC121" s="1040"/>
      <c r="BD121" s="1040"/>
      <c r="BE121" s="1040"/>
      <c r="BF121" s="1040"/>
      <c r="BG121" s="1040"/>
      <c r="BH121" s="1040"/>
      <c r="BI121" s="1040"/>
      <c r="BJ121" s="1040"/>
      <c r="BK121" s="1040"/>
      <c r="BL121" s="1040"/>
      <c r="BM121" s="1040"/>
      <c r="BN121" s="1040"/>
      <c r="BO121" s="1040"/>
      <c r="BP121" s="1041"/>
      <c r="BQ121" s="1009">
        <v>9696493</v>
      </c>
      <c r="BR121" s="1010"/>
      <c r="BS121" s="1010"/>
      <c r="BT121" s="1010"/>
      <c r="BU121" s="1010"/>
      <c r="BV121" s="1010">
        <v>9474971</v>
      </c>
      <c r="BW121" s="1010"/>
      <c r="BX121" s="1010"/>
      <c r="BY121" s="1010"/>
      <c r="BZ121" s="1010"/>
      <c r="CA121" s="1010">
        <v>9427823</v>
      </c>
      <c r="CB121" s="1010"/>
      <c r="CC121" s="1010"/>
      <c r="CD121" s="1010"/>
      <c r="CE121" s="1010"/>
      <c r="CF121" s="1004">
        <v>58.7</v>
      </c>
      <c r="CG121" s="1005"/>
      <c r="CH121" s="1005"/>
      <c r="CI121" s="1005"/>
      <c r="CJ121" s="1005"/>
      <c r="CK121" s="1100"/>
      <c r="CL121" s="1101"/>
      <c r="CM121" s="1101"/>
      <c r="CN121" s="1101"/>
      <c r="CO121" s="1102"/>
      <c r="CP121" s="1110" t="s">
        <v>484</v>
      </c>
      <c r="CQ121" s="1111"/>
      <c r="CR121" s="1111"/>
      <c r="CS121" s="1111"/>
      <c r="CT121" s="1111"/>
      <c r="CU121" s="1111"/>
      <c r="CV121" s="1111"/>
      <c r="CW121" s="1111"/>
      <c r="CX121" s="1111"/>
      <c r="CY121" s="1111"/>
      <c r="CZ121" s="1111"/>
      <c r="DA121" s="1111"/>
      <c r="DB121" s="1111"/>
      <c r="DC121" s="1111"/>
      <c r="DD121" s="1111"/>
      <c r="DE121" s="1111"/>
      <c r="DF121" s="1112"/>
      <c r="DG121" s="1009">
        <v>468439</v>
      </c>
      <c r="DH121" s="1010"/>
      <c r="DI121" s="1010"/>
      <c r="DJ121" s="1010"/>
      <c r="DK121" s="1010"/>
      <c r="DL121" s="1010">
        <v>396861</v>
      </c>
      <c r="DM121" s="1010"/>
      <c r="DN121" s="1010"/>
      <c r="DO121" s="1010"/>
      <c r="DP121" s="1010"/>
      <c r="DQ121" s="1010">
        <v>324097</v>
      </c>
      <c r="DR121" s="1010"/>
      <c r="DS121" s="1010"/>
      <c r="DT121" s="1010"/>
      <c r="DU121" s="1010"/>
      <c r="DV121" s="1011">
        <v>2</v>
      </c>
      <c r="DW121" s="1011"/>
      <c r="DX121" s="1011"/>
      <c r="DY121" s="1011"/>
      <c r="DZ121" s="1012"/>
    </row>
    <row r="122" spans="1:130" s="246" customFormat="1" ht="26.25" customHeight="1">
      <c r="A122" s="1149"/>
      <c r="B122" s="1036"/>
      <c r="C122" s="1006" t="s">
        <v>462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454</v>
      </c>
      <c r="AB122" s="1049"/>
      <c r="AC122" s="1049"/>
      <c r="AD122" s="1049"/>
      <c r="AE122" s="1050"/>
      <c r="AF122" s="1051" t="s">
        <v>233</v>
      </c>
      <c r="AG122" s="1049"/>
      <c r="AH122" s="1049"/>
      <c r="AI122" s="1049"/>
      <c r="AJ122" s="1050"/>
      <c r="AK122" s="1051" t="s">
        <v>450</v>
      </c>
      <c r="AL122" s="1049"/>
      <c r="AM122" s="1049"/>
      <c r="AN122" s="1049"/>
      <c r="AO122" s="1050"/>
      <c r="AP122" s="1052" t="s">
        <v>446</v>
      </c>
      <c r="AQ122" s="1053"/>
      <c r="AR122" s="1053"/>
      <c r="AS122" s="1053"/>
      <c r="AT122" s="1054"/>
      <c r="AU122" s="1082"/>
      <c r="AV122" s="1083"/>
      <c r="AW122" s="1083"/>
      <c r="AX122" s="1083"/>
      <c r="AY122" s="1084"/>
      <c r="AZ122" s="1064" t="s">
        <v>485</v>
      </c>
      <c r="BA122" s="1055"/>
      <c r="BB122" s="1055"/>
      <c r="BC122" s="1055"/>
      <c r="BD122" s="1055"/>
      <c r="BE122" s="1055"/>
      <c r="BF122" s="1055"/>
      <c r="BG122" s="1055"/>
      <c r="BH122" s="1055"/>
      <c r="BI122" s="1055"/>
      <c r="BJ122" s="1055"/>
      <c r="BK122" s="1055"/>
      <c r="BL122" s="1055"/>
      <c r="BM122" s="1055"/>
      <c r="BN122" s="1055"/>
      <c r="BO122" s="1055"/>
      <c r="BP122" s="1056"/>
      <c r="BQ122" s="1087">
        <v>31455170</v>
      </c>
      <c r="BR122" s="1088"/>
      <c r="BS122" s="1088"/>
      <c r="BT122" s="1088"/>
      <c r="BU122" s="1088"/>
      <c r="BV122" s="1088">
        <v>33805271</v>
      </c>
      <c r="BW122" s="1088"/>
      <c r="BX122" s="1088"/>
      <c r="BY122" s="1088"/>
      <c r="BZ122" s="1088"/>
      <c r="CA122" s="1088">
        <v>33331305</v>
      </c>
      <c r="CB122" s="1088"/>
      <c r="CC122" s="1088"/>
      <c r="CD122" s="1088"/>
      <c r="CE122" s="1088"/>
      <c r="CF122" s="1108">
        <v>207.4</v>
      </c>
      <c r="CG122" s="1109"/>
      <c r="CH122" s="1109"/>
      <c r="CI122" s="1109"/>
      <c r="CJ122" s="1109"/>
      <c r="CK122" s="1100"/>
      <c r="CL122" s="1101"/>
      <c r="CM122" s="1101"/>
      <c r="CN122" s="1101"/>
      <c r="CO122" s="1102"/>
      <c r="CP122" s="1110" t="s">
        <v>486</v>
      </c>
      <c r="CQ122" s="1111"/>
      <c r="CR122" s="1111"/>
      <c r="CS122" s="1111"/>
      <c r="CT122" s="1111"/>
      <c r="CU122" s="1111"/>
      <c r="CV122" s="1111"/>
      <c r="CW122" s="1111"/>
      <c r="CX122" s="1111"/>
      <c r="CY122" s="1111"/>
      <c r="CZ122" s="1111"/>
      <c r="DA122" s="1111"/>
      <c r="DB122" s="1111"/>
      <c r="DC122" s="1111"/>
      <c r="DD122" s="1111"/>
      <c r="DE122" s="1111"/>
      <c r="DF122" s="1112"/>
      <c r="DG122" s="1009">
        <v>24061</v>
      </c>
      <c r="DH122" s="1010"/>
      <c r="DI122" s="1010"/>
      <c r="DJ122" s="1010"/>
      <c r="DK122" s="1010"/>
      <c r="DL122" s="1010">
        <v>23931</v>
      </c>
      <c r="DM122" s="1010"/>
      <c r="DN122" s="1010"/>
      <c r="DO122" s="1010"/>
      <c r="DP122" s="1010"/>
      <c r="DQ122" s="1010">
        <v>10810</v>
      </c>
      <c r="DR122" s="1010"/>
      <c r="DS122" s="1010"/>
      <c r="DT122" s="1010"/>
      <c r="DU122" s="1010"/>
      <c r="DV122" s="1011">
        <v>0.1</v>
      </c>
      <c r="DW122" s="1011"/>
      <c r="DX122" s="1011"/>
      <c r="DY122" s="1011"/>
      <c r="DZ122" s="1012"/>
    </row>
    <row r="123" spans="1:130" s="246" customFormat="1" ht="26.25" customHeight="1">
      <c r="A123" s="1149"/>
      <c r="B123" s="1036"/>
      <c r="C123" s="1006" t="s">
        <v>468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453</v>
      </c>
      <c r="AB123" s="1049"/>
      <c r="AC123" s="1049"/>
      <c r="AD123" s="1049"/>
      <c r="AE123" s="1050"/>
      <c r="AF123" s="1051" t="s">
        <v>396</v>
      </c>
      <c r="AG123" s="1049"/>
      <c r="AH123" s="1049"/>
      <c r="AI123" s="1049"/>
      <c r="AJ123" s="1050"/>
      <c r="AK123" s="1051" t="s">
        <v>449</v>
      </c>
      <c r="AL123" s="1049"/>
      <c r="AM123" s="1049"/>
      <c r="AN123" s="1049"/>
      <c r="AO123" s="1050"/>
      <c r="AP123" s="1052" t="s">
        <v>233</v>
      </c>
      <c r="AQ123" s="1053"/>
      <c r="AR123" s="1053"/>
      <c r="AS123" s="1053"/>
      <c r="AT123" s="1054"/>
      <c r="AU123" s="1085"/>
      <c r="AV123" s="1086"/>
      <c r="AW123" s="1086"/>
      <c r="AX123" s="1086"/>
      <c r="AY123" s="1086"/>
      <c r="AZ123" s="277" t="s">
        <v>193</v>
      </c>
      <c r="BA123" s="277"/>
      <c r="BB123" s="277"/>
      <c r="BC123" s="277"/>
      <c r="BD123" s="277"/>
      <c r="BE123" s="277"/>
      <c r="BF123" s="277"/>
      <c r="BG123" s="277"/>
      <c r="BH123" s="277"/>
      <c r="BI123" s="277"/>
      <c r="BJ123" s="277"/>
      <c r="BK123" s="277"/>
      <c r="BL123" s="277"/>
      <c r="BM123" s="277"/>
      <c r="BN123" s="277"/>
      <c r="BO123" s="1065" t="s">
        <v>487</v>
      </c>
      <c r="BP123" s="1096"/>
      <c r="BQ123" s="1155">
        <v>56107584</v>
      </c>
      <c r="BR123" s="1156"/>
      <c r="BS123" s="1156"/>
      <c r="BT123" s="1156"/>
      <c r="BU123" s="1156"/>
      <c r="BV123" s="1156">
        <v>58917450</v>
      </c>
      <c r="BW123" s="1156"/>
      <c r="BX123" s="1156"/>
      <c r="BY123" s="1156"/>
      <c r="BZ123" s="1156"/>
      <c r="CA123" s="1156">
        <v>57967613</v>
      </c>
      <c r="CB123" s="1156"/>
      <c r="CC123" s="1156"/>
      <c r="CD123" s="1156"/>
      <c r="CE123" s="1156"/>
      <c r="CF123" s="1089"/>
      <c r="CG123" s="1090"/>
      <c r="CH123" s="1090"/>
      <c r="CI123" s="1090"/>
      <c r="CJ123" s="1091"/>
      <c r="CK123" s="1100"/>
      <c r="CL123" s="1101"/>
      <c r="CM123" s="1101"/>
      <c r="CN123" s="1101"/>
      <c r="CO123" s="1102"/>
      <c r="CP123" s="1110" t="s">
        <v>488</v>
      </c>
      <c r="CQ123" s="1111"/>
      <c r="CR123" s="1111"/>
      <c r="CS123" s="1111"/>
      <c r="CT123" s="1111"/>
      <c r="CU123" s="1111"/>
      <c r="CV123" s="1111"/>
      <c r="CW123" s="1111"/>
      <c r="CX123" s="1111"/>
      <c r="CY123" s="1111"/>
      <c r="CZ123" s="1111"/>
      <c r="DA123" s="1111"/>
      <c r="DB123" s="1111"/>
      <c r="DC123" s="1111"/>
      <c r="DD123" s="1111"/>
      <c r="DE123" s="1111"/>
      <c r="DF123" s="1112"/>
      <c r="DG123" s="1048" t="s">
        <v>454</v>
      </c>
      <c r="DH123" s="1049"/>
      <c r="DI123" s="1049"/>
      <c r="DJ123" s="1049"/>
      <c r="DK123" s="1050"/>
      <c r="DL123" s="1051" t="s">
        <v>450</v>
      </c>
      <c r="DM123" s="1049"/>
      <c r="DN123" s="1049"/>
      <c r="DO123" s="1049"/>
      <c r="DP123" s="1050"/>
      <c r="DQ123" s="1051" t="s">
        <v>449</v>
      </c>
      <c r="DR123" s="1049"/>
      <c r="DS123" s="1049"/>
      <c r="DT123" s="1049"/>
      <c r="DU123" s="1050"/>
      <c r="DV123" s="1052" t="s">
        <v>453</v>
      </c>
      <c r="DW123" s="1053"/>
      <c r="DX123" s="1053"/>
      <c r="DY123" s="1053"/>
      <c r="DZ123" s="1054"/>
    </row>
    <row r="124" spans="1:130" s="246" customFormat="1" ht="26.25" customHeight="1" thickBot="1">
      <c r="A124" s="1149"/>
      <c r="B124" s="1036"/>
      <c r="C124" s="1006" t="s">
        <v>473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445</v>
      </c>
      <c r="AB124" s="1049"/>
      <c r="AC124" s="1049"/>
      <c r="AD124" s="1049"/>
      <c r="AE124" s="1050"/>
      <c r="AF124" s="1051" t="s">
        <v>445</v>
      </c>
      <c r="AG124" s="1049"/>
      <c r="AH124" s="1049"/>
      <c r="AI124" s="1049"/>
      <c r="AJ124" s="1050"/>
      <c r="AK124" s="1051" t="s">
        <v>453</v>
      </c>
      <c r="AL124" s="1049"/>
      <c r="AM124" s="1049"/>
      <c r="AN124" s="1049"/>
      <c r="AO124" s="1050"/>
      <c r="AP124" s="1052" t="s">
        <v>445</v>
      </c>
      <c r="AQ124" s="1053"/>
      <c r="AR124" s="1053"/>
      <c r="AS124" s="1053"/>
      <c r="AT124" s="1054"/>
      <c r="AU124" s="1151" t="s">
        <v>489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454</v>
      </c>
      <c r="BR124" s="1118"/>
      <c r="BS124" s="1118"/>
      <c r="BT124" s="1118"/>
      <c r="BU124" s="1118"/>
      <c r="BV124" s="1118" t="s">
        <v>450</v>
      </c>
      <c r="BW124" s="1118"/>
      <c r="BX124" s="1118"/>
      <c r="BY124" s="1118"/>
      <c r="BZ124" s="1118"/>
      <c r="CA124" s="1118" t="s">
        <v>233</v>
      </c>
      <c r="CB124" s="1118"/>
      <c r="CC124" s="1118"/>
      <c r="CD124" s="1118"/>
      <c r="CE124" s="1118"/>
      <c r="CF124" s="1119"/>
      <c r="CG124" s="1120"/>
      <c r="CH124" s="1120"/>
      <c r="CI124" s="1120"/>
      <c r="CJ124" s="1121"/>
      <c r="CK124" s="1103"/>
      <c r="CL124" s="1103"/>
      <c r="CM124" s="1103"/>
      <c r="CN124" s="1103"/>
      <c r="CO124" s="1104"/>
      <c r="CP124" s="1110" t="s">
        <v>490</v>
      </c>
      <c r="CQ124" s="1111"/>
      <c r="CR124" s="1111"/>
      <c r="CS124" s="1111"/>
      <c r="CT124" s="1111"/>
      <c r="CU124" s="1111"/>
      <c r="CV124" s="1111"/>
      <c r="CW124" s="1111"/>
      <c r="CX124" s="1111"/>
      <c r="CY124" s="1111"/>
      <c r="CZ124" s="1111"/>
      <c r="DA124" s="1111"/>
      <c r="DB124" s="1111"/>
      <c r="DC124" s="1111"/>
      <c r="DD124" s="1111"/>
      <c r="DE124" s="1111"/>
      <c r="DF124" s="1112"/>
      <c r="DG124" s="1095">
        <v>13788165</v>
      </c>
      <c r="DH124" s="1074"/>
      <c r="DI124" s="1074"/>
      <c r="DJ124" s="1074"/>
      <c r="DK124" s="1075"/>
      <c r="DL124" s="1073" t="s">
        <v>446</v>
      </c>
      <c r="DM124" s="1074"/>
      <c r="DN124" s="1074"/>
      <c r="DO124" s="1074"/>
      <c r="DP124" s="1075"/>
      <c r="DQ124" s="1073" t="s">
        <v>453</v>
      </c>
      <c r="DR124" s="1074"/>
      <c r="DS124" s="1074"/>
      <c r="DT124" s="1074"/>
      <c r="DU124" s="1075"/>
      <c r="DV124" s="1076" t="s">
        <v>396</v>
      </c>
      <c r="DW124" s="1077"/>
      <c r="DX124" s="1077"/>
      <c r="DY124" s="1077"/>
      <c r="DZ124" s="1078"/>
    </row>
    <row r="125" spans="1:130" s="246" customFormat="1" ht="26.25" customHeight="1">
      <c r="A125" s="1149"/>
      <c r="B125" s="1036"/>
      <c r="C125" s="1006" t="s">
        <v>476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453</v>
      </c>
      <c r="AB125" s="1049"/>
      <c r="AC125" s="1049"/>
      <c r="AD125" s="1049"/>
      <c r="AE125" s="1050"/>
      <c r="AF125" s="1051" t="s">
        <v>445</v>
      </c>
      <c r="AG125" s="1049"/>
      <c r="AH125" s="1049"/>
      <c r="AI125" s="1049"/>
      <c r="AJ125" s="1050"/>
      <c r="AK125" s="1051" t="s">
        <v>450</v>
      </c>
      <c r="AL125" s="1049"/>
      <c r="AM125" s="1049"/>
      <c r="AN125" s="1049"/>
      <c r="AO125" s="1050"/>
      <c r="AP125" s="1052" t="s">
        <v>450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491</v>
      </c>
      <c r="CL125" s="1098"/>
      <c r="CM125" s="1098"/>
      <c r="CN125" s="1098"/>
      <c r="CO125" s="1099"/>
      <c r="CP125" s="1030" t="s">
        <v>492</v>
      </c>
      <c r="CQ125" s="979"/>
      <c r="CR125" s="979"/>
      <c r="CS125" s="979"/>
      <c r="CT125" s="979"/>
      <c r="CU125" s="979"/>
      <c r="CV125" s="979"/>
      <c r="CW125" s="979"/>
      <c r="CX125" s="979"/>
      <c r="CY125" s="979"/>
      <c r="CZ125" s="979"/>
      <c r="DA125" s="979"/>
      <c r="DB125" s="979"/>
      <c r="DC125" s="979"/>
      <c r="DD125" s="979"/>
      <c r="DE125" s="979"/>
      <c r="DF125" s="980"/>
      <c r="DG125" s="1016" t="s">
        <v>450</v>
      </c>
      <c r="DH125" s="1017"/>
      <c r="DI125" s="1017"/>
      <c r="DJ125" s="1017"/>
      <c r="DK125" s="1017"/>
      <c r="DL125" s="1017" t="s">
        <v>453</v>
      </c>
      <c r="DM125" s="1017"/>
      <c r="DN125" s="1017"/>
      <c r="DO125" s="1017"/>
      <c r="DP125" s="1017"/>
      <c r="DQ125" s="1017" t="s">
        <v>450</v>
      </c>
      <c r="DR125" s="1017"/>
      <c r="DS125" s="1017"/>
      <c r="DT125" s="1017"/>
      <c r="DU125" s="1017"/>
      <c r="DV125" s="1018" t="s">
        <v>445</v>
      </c>
      <c r="DW125" s="1018"/>
      <c r="DX125" s="1018"/>
      <c r="DY125" s="1018"/>
      <c r="DZ125" s="1019"/>
    </row>
    <row r="126" spans="1:130" s="246" customFormat="1" ht="26.25" customHeight="1" thickBot="1">
      <c r="A126" s="1149"/>
      <c r="B126" s="1036"/>
      <c r="C126" s="1006" t="s">
        <v>478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273</v>
      </c>
      <c r="AB126" s="1049"/>
      <c r="AC126" s="1049"/>
      <c r="AD126" s="1049"/>
      <c r="AE126" s="1050"/>
      <c r="AF126" s="1051" t="s">
        <v>233</v>
      </c>
      <c r="AG126" s="1049"/>
      <c r="AH126" s="1049"/>
      <c r="AI126" s="1049"/>
      <c r="AJ126" s="1050"/>
      <c r="AK126" s="1051" t="s">
        <v>450</v>
      </c>
      <c r="AL126" s="1049"/>
      <c r="AM126" s="1049"/>
      <c r="AN126" s="1049"/>
      <c r="AO126" s="1050"/>
      <c r="AP126" s="1052" t="s">
        <v>273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493</v>
      </c>
      <c r="CQ126" s="1040"/>
      <c r="CR126" s="1040"/>
      <c r="CS126" s="1040"/>
      <c r="CT126" s="1040"/>
      <c r="CU126" s="1040"/>
      <c r="CV126" s="1040"/>
      <c r="CW126" s="1040"/>
      <c r="CX126" s="1040"/>
      <c r="CY126" s="1040"/>
      <c r="CZ126" s="1040"/>
      <c r="DA126" s="1040"/>
      <c r="DB126" s="1040"/>
      <c r="DC126" s="1040"/>
      <c r="DD126" s="1040"/>
      <c r="DE126" s="1040"/>
      <c r="DF126" s="1041"/>
      <c r="DG126" s="1009" t="s">
        <v>446</v>
      </c>
      <c r="DH126" s="1010"/>
      <c r="DI126" s="1010"/>
      <c r="DJ126" s="1010"/>
      <c r="DK126" s="1010"/>
      <c r="DL126" s="1010" t="s">
        <v>273</v>
      </c>
      <c r="DM126" s="1010"/>
      <c r="DN126" s="1010"/>
      <c r="DO126" s="1010"/>
      <c r="DP126" s="1010"/>
      <c r="DQ126" s="1010" t="s">
        <v>446</v>
      </c>
      <c r="DR126" s="1010"/>
      <c r="DS126" s="1010"/>
      <c r="DT126" s="1010"/>
      <c r="DU126" s="1010"/>
      <c r="DV126" s="1011" t="s">
        <v>396</v>
      </c>
      <c r="DW126" s="1011"/>
      <c r="DX126" s="1011"/>
      <c r="DY126" s="1011"/>
      <c r="DZ126" s="1012"/>
    </row>
    <row r="127" spans="1:130" s="246" customFormat="1" ht="26.25" customHeight="1">
      <c r="A127" s="1150"/>
      <c r="B127" s="1038"/>
      <c r="C127" s="1092" t="s">
        <v>494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396</v>
      </c>
      <c r="AB127" s="1049"/>
      <c r="AC127" s="1049"/>
      <c r="AD127" s="1049"/>
      <c r="AE127" s="1050"/>
      <c r="AF127" s="1051" t="s">
        <v>396</v>
      </c>
      <c r="AG127" s="1049"/>
      <c r="AH127" s="1049"/>
      <c r="AI127" s="1049"/>
      <c r="AJ127" s="1050"/>
      <c r="AK127" s="1051" t="s">
        <v>453</v>
      </c>
      <c r="AL127" s="1049"/>
      <c r="AM127" s="1049"/>
      <c r="AN127" s="1049"/>
      <c r="AO127" s="1050"/>
      <c r="AP127" s="1052" t="s">
        <v>273</v>
      </c>
      <c r="AQ127" s="1053"/>
      <c r="AR127" s="1053"/>
      <c r="AS127" s="1053"/>
      <c r="AT127" s="1054"/>
      <c r="AU127" s="282"/>
      <c r="AV127" s="282"/>
      <c r="AW127" s="282"/>
      <c r="AX127" s="1122" t="s">
        <v>495</v>
      </c>
      <c r="AY127" s="1123"/>
      <c r="AZ127" s="1123"/>
      <c r="BA127" s="1123"/>
      <c r="BB127" s="1123"/>
      <c r="BC127" s="1123"/>
      <c r="BD127" s="1123"/>
      <c r="BE127" s="1124"/>
      <c r="BF127" s="1125" t="s">
        <v>496</v>
      </c>
      <c r="BG127" s="1123"/>
      <c r="BH127" s="1123"/>
      <c r="BI127" s="1123"/>
      <c r="BJ127" s="1123"/>
      <c r="BK127" s="1123"/>
      <c r="BL127" s="1124"/>
      <c r="BM127" s="1125" t="s">
        <v>497</v>
      </c>
      <c r="BN127" s="1123"/>
      <c r="BO127" s="1123"/>
      <c r="BP127" s="1123"/>
      <c r="BQ127" s="1123"/>
      <c r="BR127" s="1123"/>
      <c r="BS127" s="1124"/>
      <c r="BT127" s="1125" t="s">
        <v>498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499</v>
      </c>
      <c r="CQ127" s="1040"/>
      <c r="CR127" s="1040"/>
      <c r="CS127" s="1040"/>
      <c r="CT127" s="1040"/>
      <c r="CU127" s="1040"/>
      <c r="CV127" s="1040"/>
      <c r="CW127" s="1040"/>
      <c r="CX127" s="1040"/>
      <c r="CY127" s="1040"/>
      <c r="CZ127" s="1040"/>
      <c r="DA127" s="1040"/>
      <c r="DB127" s="1040"/>
      <c r="DC127" s="1040"/>
      <c r="DD127" s="1040"/>
      <c r="DE127" s="1040"/>
      <c r="DF127" s="1041"/>
      <c r="DG127" s="1009" t="s">
        <v>453</v>
      </c>
      <c r="DH127" s="1010"/>
      <c r="DI127" s="1010"/>
      <c r="DJ127" s="1010"/>
      <c r="DK127" s="1010"/>
      <c r="DL127" s="1010" t="s">
        <v>233</v>
      </c>
      <c r="DM127" s="1010"/>
      <c r="DN127" s="1010"/>
      <c r="DO127" s="1010"/>
      <c r="DP127" s="1010"/>
      <c r="DQ127" s="1010" t="s">
        <v>233</v>
      </c>
      <c r="DR127" s="1010"/>
      <c r="DS127" s="1010"/>
      <c r="DT127" s="1010"/>
      <c r="DU127" s="1010"/>
      <c r="DV127" s="1011" t="s">
        <v>474</v>
      </c>
      <c r="DW127" s="1011"/>
      <c r="DX127" s="1011"/>
      <c r="DY127" s="1011"/>
      <c r="DZ127" s="1012"/>
    </row>
    <row r="128" spans="1:130" s="246" customFormat="1" ht="26.25" customHeight="1" thickBot="1">
      <c r="A128" s="1133" t="s">
        <v>500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501</v>
      </c>
      <c r="X128" s="1135"/>
      <c r="Y128" s="1135"/>
      <c r="Z128" s="1136"/>
      <c r="AA128" s="1137">
        <v>1068326</v>
      </c>
      <c r="AB128" s="1138"/>
      <c r="AC128" s="1138"/>
      <c r="AD128" s="1138"/>
      <c r="AE128" s="1139"/>
      <c r="AF128" s="1140">
        <v>1038839</v>
      </c>
      <c r="AG128" s="1138"/>
      <c r="AH128" s="1138"/>
      <c r="AI128" s="1138"/>
      <c r="AJ128" s="1139"/>
      <c r="AK128" s="1140">
        <v>1086922</v>
      </c>
      <c r="AL128" s="1138"/>
      <c r="AM128" s="1138"/>
      <c r="AN128" s="1138"/>
      <c r="AO128" s="1139"/>
      <c r="AP128" s="1141"/>
      <c r="AQ128" s="1142"/>
      <c r="AR128" s="1142"/>
      <c r="AS128" s="1142"/>
      <c r="AT128" s="1143"/>
      <c r="AU128" s="282"/>
      <c r="AV128" s="282"/>
      <c r="AW128" s="282"/>
      <c r="AX128" s="978" t="s">
        <v>502</v>
      </c>
      <c r="AY128" s="979"/>
      <c r="AZ128" s="979"/>
      <c r="BA128" s="979"/>
      <c r="BB128" s="979"/>
      <c r="BC128" s="979"/>
      <c r="BD128" s="979"/>
      <c r="BE128" s="980"/>
      <c r="BF128" s="1144" t="s">
        <v>449</v>
      </c>
      <c r="BG128" s="1145"/>
      <c r="BH128" s="1145"/>
      <c r="BI128" s="1145"/>
      <c r="BJ128" s="1145"/>
      <c r="BK128" s="1145"/>
      <c r="BL128" s="1146"/>
      <c r="BM128" s="1144">
        <v>12.54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503</v>
      </c>
      <c r="CQ128" s="1127"/>
      <c r="CR128" s="1127"/>
      <c r="CS128" s="1127"/>
      <c r="CT128" s="1127"/>
      <c r="CU128" s="1127"/>
      <c r="CV128" s="1127"/>
      <c r="CW128" s="1127"/>
      <c r="CX128" s="1127"/>
      <c r="CY128" s="1127"/>
      <c r="CZ128" s="1127"/>
      <c r="DA128" s="1127"/>
      <c r="DB128" s="1127"/>
      <c r="DC128" s="1127"/>
      <c r="DD128" s="1127"/>
      <c r="DE128" s="1127"/>
      <c r="DF128" s="1128"/>
      <c r="DG128" s="1129" t="s">
        <v>453</v>
      </c>
      <c r="DH128" s="1130"/>
      <c r="DI128" s="1130"/>
      <c r="DJ128" s="1130"/>
      <c r="DK128" s="1130"/>
      <c r="DL128" s="1130" t="s">
        <v>454</v>
      </c>
      <c r="DM128" s="1130"/>
      <c r="DN128" s="1130"/>
      <c r="DO128" s="1130"/>
      <c r="DP128" s="1130"/>
      <c r="DQ128" s="1130" t="s">
        <v>454</v>
      </c>
      <c r="DR128" s="1130"/>
      <c r="DS128" s="1130"/>
      <c r="DT128" s="1130"/>
      <c r="DU128" s="1130"/>
      <c r="DV128" s="1131" t="s">
        <v>453</v>
      </c>
      <c r="DW128" s="1131"/>
      <c r="DX128" s="1131"/>
      <c r="DY128" s="1131"/>
      <c r="DZ128" s="1132"/>
    </row>
    <row r="129" spans="1:131" s="246" customFormat="1" ht="26.25" customHeight="1">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504</v>
      </c>
      <c r="X129" s="1164"/>
      <c r="Y129" s="1164"/>
      <c r="Z129" s="1165"/>
      <c r="AA129" s="1048">
        <v>19109956</v>
      </c>
      <c r="AB129" s="1049"/>
      <c r="AC129" s="1049"/>
      <c r="AD129" s="1049"/>
      <c r="AE129" s="1050"/>
      <c r="AF129" s="1051">
        <v>19063005</v>
      </c>
      <c r="AG129" s="1049"/>
      <c r="AH129" s="1049"/>
      <c r="AI129" s="1049"/>
      <c r="AJ129" s="1050"/>
      <c r="AK129" s="1051">
        <v>19025336</v>
      </c>
      <c r="AL129" s="1049"/>
      <c r="AM129" s="1049"/>
      <c r="AN129" s="1049"/>
      <c r="AO129" s="1050"/>
      <c r="AP129" s="1166"/>
      <c r="AQ129" s="1167"/>
      <c r="AR129" s="1167"/>
      <c r="AS129" s="1167"/>
      <c r="AT129" s="1168"/>
      <c r="AU129" s="284"/>
      <c r="AV129" s="284"/>
      <c r="AW129" s="284"/>
      <c r="AX129" s="1157" t="s">
        <v>505</v>
      </c>
      <c r="AY129" s="1040"/>
      <c r="AZ129" s="1040"/>
      <c r="BA129" s="1040"/>
      <c r="BB129" s="1040"/>
      <c r="BC129" s="1040"/>
      <c r="BD129" s="1040"/>
      <c r="BE129" s="1041"/>
      <c r="BF129" s="1158" t="s">
        <v>454</v>
      </c>
      <c r="BG129" s="1159"/>
      <c r="BH129" s="1159"/>
      <c r="BI129" s="1159"/>
      <c r="BJ129" s="1159"/>
      <c r="BK129" s="1159"/>
      <c r="BL129" s="1160"/>
      <c r="BM129" s="1158">
        <v>17.54</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506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507</v>
      </c>
      <c r="X130" s="1164"/>
      <c r="Y130" s="1164"/>
      <c r="Z130" s="1165"/>
      <c r="AA130" s="1048">
        <v>2837552</v>
      </c>
      <c r="AB130" s="1049"/>
      <c r="AC130" s="1049"/>
      <c r="AD130" s="1049"/>
      <c r="AE130" s="1050"/>
      <c r="AF130" s="1051">
        <v>2859616</v>
      </c>
      <c r="AG130" s="1049"/>
      <c r="AH130" s="1049"/>
      <c r="AI130" s="1049"/>
      <c r="AJ130" s="1050"/>
      <c r="AK130" s="1051">
        <v>2955819</v>
      </c>
      <c r="AL130" s="1049"/>
      <c r="AM130" s="1049"/>
      <c r="AN130" s="1049"/>
      <c r="AO130" s="1050"/>
      <c r="AP130" s="1166"/>
      <c r="AQ130" s="1167"/>
      <c r="AR130" s="1167"/>
      <c r="AS130" s="1167"/>
      <c r="AT130" s="1168"/>
      <c r="AU130" s="284"/>
      <c r="AV130" s="284"/>
      <c r="AW130" s="284"/>
      <c r="AX130" s="1157" t="s">
        <v>508</v>
      </c>
      <c r="AY130" s="1040"/>
      <c r="AZ130" s="1040"/>
      <c r="BA130" s="1040"/>
      <c r="BB130" s="1040"/>
      <c r="BC130" s="1040"/>
      <c r="BD130" s="1040"/>
      <c r="BE130" s="1041"/>
      <c r="BF130" s="1194">
        <v>0.4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509</v>
      </c>
      <c r="X131" s="1202"/>
      <c r="Y131" s="1202"/>
      <c r="Z131" s="1203"/>
      <c r="AA131" s="1095">
        <v>16272404</v>
      </c>
      <c r="AB131" s="1074"/>
      <c r="AC131" s="1074"/>
      <c r="AD131" s="1074"/>
      <c r="AE131" s="1075"/>
      <c r="AF131" s="1073">
        <v>16203389</v>
      </c>
      <c r="AG131" s="1074"/>
      <c r="AH131" s="1074"/>
      <c r="AI131" s="1074"/>
      <c r="AJ131" s="1075"/>
      <c r="AK131" s="1073">
        <v>16069517</v>
      </c>
      <c r="AL131" s="1074"/>
      <c r="AM131" s="1074"/>
      <c r="AN131" s="1074"/>
      <c r="AO131" s="1075"/>
      <c r="AP131" s="1204"/>
      <c r="AQ131" s="1205"/>
      <c r="AR131" s="1205"/>
      <c r="AS131" s="1205"/>
      <c r="AT131" s="1206"/>
      <c r="AU131" s="284"/>
      <c r="AV131" s="284"/>
      <c r="AW131" s="284"/>
      <c r="AX131" s="1176" t="s">
        <v>510</v>
      </c>
      <c r="AY131" s="1127"/>
      <c r="AZ131" s="1127"/>
      <c r="BA131" s="1127"/>
      <c r="BB131" s="1127"/>
      <c r="BC131" s="1127"/>
      <c r="BD131" s="1127"/>
      <c r="BE131" s="1128"/>
      <c r="BF131" s="1177" t="s">
        <v>445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511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512</v>
      </c>
      <c r="W132" s="1187"/>
      <c r="X132" s="1187"/>
      <c r="Y132" s="1187"/>
      <c r="Z132" s="1188"/>
      <c r="AA132" s="1189">
        <v>0.26115993700000001</v>
      </c>
      <c r="AB132" s="1190"/>
      <c r="AC132" s="1190"/>
      <c r="AD132" s="1190"/>
      <c r="AE132" s="1191"/>
      <c r="AF132" s="1192">
        <v>0.83523884999999998</v>
      </c>
      <c r="AG132" s="1190"/>
      <c r="AH132" s="1190"/>
      <c r="AI132" s="1190"/>
      <c r="AJ132" s="1191"/>
      <c r="AK132" s="1192">
        <v>0.348160682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513</v>
      </c>
      <c r="W133" s="1170"/>
      <c r="X133" s="1170"/>
      <c r="Y133" s="1170"/>
      <c r="Z133" s="1171"/>
      <c r="AA133" s="1172">
        <v>-0.5</v>
      </c>
      <c r="AB133" s="1173"/>
      <c r="AC133" s="1173"/>
      <c r="AD133" s="1173"/>
      <c r="AE133" s="1174"/>
      <c r="AF133" s="1172">
        <v>0.1</v>
      </c>
      <c r="AG133" s="1173"/>
      <c r="AH133" s="1173"/>
      <c r="AI133" s="1173"/>
      <c r="AJ133" s="1174"/>
      <c r="AK133" s="1172">
        <v>0.4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FGUz4WPNCgfwbj6GycUP1PBSztILZFTCa3rpCASTMat4KpOos+cdTMSjfWvxcDE1T/gw2yAk5+oitbDIN7pwDQ==" saltValue="UEOhAwBDoyVXwNGCGYFFM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NCHVeRXoLaDguB89RM5RLoIjuTQiERxBGikNH37EAemYzmk2Q0kS1Ep4QpfgVDJRBhKr19qnCLunAryHyZo8zA==" saltValue="Z3ktvGKjvEmqJlF9i/wK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ywLxZ6j3QGOO+KSY4rD+cHitccVOo8Oxu8o2OUJCqkO3/5EmNFnX5I1lUwXSjPVgCvtpYzu/7zqoX4Gyy4WZQ==" saltValue="bOjzf6yvu4VKVz9gj5s+4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517</v>
      </c>
      <c r="AP7" s="303"/>
      <c r="AQ7" s="304" t="s">
        <v>518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519</v>
      </c>
      <c r="AQ8" s="310" t="s">
        <v>520</v>
      </c>
      <c r="AR8" s="311" t="s">
        <v>521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522</v>
      </c>
      <c r="AL9" s="1213"/>
      <c r="AM9" s="1213"/>
      <c r="AN9" s="1214"/>
      <c r="AO9" s="312">
        <v>3948579</v>
      </c>
      <c r="AP9" s="312">
        <v>38645</v>
      </c>
      <c r="AQ9" s="313">
        <v>62647</v>
      </c>
      <c r="AR9" s="314">
        <v>-38.299999999999997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523</v>
      </c>
      <c r="AL10" s="1213"/>
      <c r="AM10" s="1213"/>
      <c r="AN10" s="1214"/>
      <c r="AO10" s="315">
        <v>566928</v>
      </c>
      <c r="AP10" s="315">
        <v>5549</v>
      </c>
      <c r="AQ10" s="316">
        <v>5968</v>
      </c>
      <c r="AR10" s="317">
        <v>-7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524</v>
      </c>
      <c r="AL11" s="1213"/>
      <c r="AM11" s="1213"/>
      <c r="AN11" s="1214"/>
      <c r="AO11" s="315">
        <v>755129</v>
      </c>
      <c r="AP11" s="315">
        <v>7391</v>
      </c>
      <c r="AQ11" s="316">
        <v>5863</v>
      </c>
      <c r="AR11" s="317">
        <v>26.1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525</v>
      </c>
      <c r="AL12" s="1213"/>
      <c r="AM12" s="1213"/>
      <c r="AN12" s="1214"/>
      <c r="AO12" s="315">
        <v>32349</v>
      </c>
      <c r="AP12" s="315">
        <v>317</v>
      </c>
      <c r="AQ12" s="316">
        <v>1312</v>
      </c>
      <c r="AR12" s="317">
        <v>-75.8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526</v>
      </c>
      <c r="AL13" s="1213"/>
      <c r="AM13" s="1213"/>
      <c r="AN13" s="1214"/>
      <c r="AO13" s="315" t="s">
        <v>527</v>
      </c>
      <c r="AP13" s="315" t="s">
        <v>527</v>
      </c>
      <c r="AQ13" s="316">
        <v>0</v>
      </c>
      <c r="AR13" s="317" t="s">
        <v>527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528</v>
      </c>
      <c r="AL14" s="1213"/>
      <c r="AM14" s="1213"/>
      <c r="AN14" s="1214"/>
      <c r="AO14" s="315">
        <v>216796</v>
      </c>
      <c r="AP14" s="315">
        <v>2122</v>
      </c>
      <c r="AQ14" s="316">
        <v>2308</v>
      </c>
      <c r="AR14" s="317">
        <v>-8.1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529</v>
      </c>
      <c r="AL15" s="1213"/>
      <c r="AM15" s="1213"/>
      <c r="AN15" s="1214"/>
      <c r="AO15" s="315">
        <v>64157</v>
      </c>
      <c r="AP15" s="315">
        <v>628</v>
      </c>
      <c r="AQ15" s="316">
        <v>1635</v>
      </c>
      <c r="AR15" s="317">
        <v>-61.6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530</v>
      </c>
      <c r="AL16" s="1216"/>
      <c r="AM16" s="1216"/>
      <c r="AN16" s="1217"/>
      <c r="AO16" s="315">
        <v>-282431</v>
      </c>
      <c r="AP16" s="315">
        <v>-2764</v>
      </c>
      <c r="AQ16" s="316">
        <v>-5106</v>
      </c>
      <c r="AR16" s="317">
        <v>-45.9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193</v>
      </c>
      <c r="AL17" s="1216"/>
      <c r="AM17" s="1216"/>
      <c r="AN17" s="1217"/>
      <c r="AO17" s="315">
        <v>5301507</v>
      </c>
      <c r="AP17" s="315">
        <v>51887</v>
      </c>
      <c r="AQ17" s="316">
        <v>74627</v>
      </c>
      <c r="AR17" s="317">
        <v>-30.5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532</v>
      </c>
      <c r="AP20" s="323" t="s">
        <v>533</v>
      </c>
      <c r="AQ20" s="324" t="s">
        <v>534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535</v>
      </c>
      <c r="AL21" s="1208"/>
      <c r="AM21" s="1208"/>
      <c r="AN21" s="1209"/>
      <c r="AO21" s="327">
        <v>4.79</v>
      </c>
      <c r="AP21" s="328">
        <v>7.32</v>
      </c>
      <c r="AQ21" s="329">
        <v>-2.5299999999999998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536</v>
      </c>
      <c r="AL22" s="1208"/>
      <c r="AM22" s="1208"/>
      <c r="AN22" s="1209"/>
      <c r="AO22" s="332">
        <v>96.9</v>
      </c>
      <c r="AP22" s="333">
        <v>98.6</v>
      </c>
      <c r="AQ22" s="334">
        <v>-1.7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517</v>
      </c>
      <c r="AP30" s="303"/>
      <c r="AQ30" s="304" t="s">
        <v>518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519</v>
      </c>
      <c r="AQ31" s="310" t="s">
        <v>520</v>
      </c>
      <c r="AR31" s="311" t="s">
        <v>521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540</v>
      </c>
      <c r="AL32" s="1224"/>
      <c r="AM32" s="1224"/>
      <c r="AN32" s="1225"/>
      <c r="AO32" s="342">
        <v>2290881</v>
      </c>
      <c r="AP32" s="342">
        <v>22421</v>
      </c>
      <c r="AQ32" s="343">
        <v>39505</v>
      </c>
      <c r="AR32" s="344">
        <v>-43.2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541</v>
      </c>
      <c r="AL33" s="1224"/>
      <c r="AM33" s="1224"/>
      <c r="AN33" s="1225"/>
      <c r="AO33" s="342" t="s">
        <v>527</v>
      </c>
      <c r="AP33" s="342" t="s">
        <v>527</v>
      </c>
      <c r="AQ33" s="343" t="s">
        <v>527</v>
      </c>
      <c r="AR33" s="344" t="s">
        <v>527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542</v>
      </c>
      <c r="AL34" s="1224"/>
      <c r="AM34" s="1224"/>
      <c r="AN34" s="1225"/>
      <c r="AO34" s="342" t="s">
        <v>527</v>
      </c>
      <c r="AP34" s="342" t="s">
        <v>527</v>
      </c>
      <c r="AQ34" s="343">
        <v>56</v>
      </c>
      <c r="AR34" s="344" t="s">
        <v>527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543</v>
      </c>
      <c r="AL35" s="1224"/>
      <c r="AM35" s="1224"/>
      <c r="AN35" s="1225"/>
      <c r="AO35" s="342">
        <v>1654039</v>
      </c>
      <c r="AP35" s="342">
        <v>16188</v>
      </c>
      <c r="AQ35" s="343">
        <v>13645</v>
      </c>
      <c r="AR35" s="344">
        <v>18.600000000000001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544</v>
      </c>
      <c r="AL36" s="1224"/>
      <c r="AM36" s="1224"/>
      <c r="AN36" s="1225"/>
      <c r="AO36" s="342">
        <v>59221</v>
      </c>
      <c r="AP36" s="342">
        <v>580</v>
      </c>
      <c r="AQ36" s="343">
        <v>1726</v>
      </c>
      <c r="AR36" s="344">
        <v>-66.400000000000006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545</v>
      </c>
      <c r="AL37" s="1224"/>
      <c r="AM37" s="1224"/>
      <c r="AN37" s="1225"/>
      <c r="AO37" s="342">
        <v>94548</v>
      </c>
      <c r="AP37" s="342">
        <v>925</v>
      </c>
      <c r="AQ37" s="343">
        <v>663</v>
      </c>
      <c r="AR37" s="344">
        <v>39.5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546</v>
      </c>
      <c r="AL38" s="1227"/>
      <c r="AM38" s="1227"/>
      <c r="AN38" s="1228"/>
      <c r="AO38" s="345" t="s">
        <v>527</v>
      </c>
      <c r="AP38" s="345" t="s">
        <v>527</v>
      </c>
      <c r="AQ38" s="346">
        <v>1</v>
      </c>
      <c r="AR38" s="334" t="s">
        <v>527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547</v>
      </c>
      <c r="AL39" s="1227"/>
      <c r="AM39" s="1227"/>
      <c r="AN39" s="1228"/>
      <c r="AO39" s="342">
        <v>-1086922</v>
      </c>
      <c r="AP39" s="342">
        <v>-10638</v>
      </c>
      <c r="AQ39" s="343">
        <v>-5573</v>
      </c>
      <c r="AR39" s="344">
        <v>90.9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548</v>
      </c>
      <c r="AL40" s="1224"/>
      <c r="AM40" s="1224"/>
      <c r="AN40" s="1225"/>
      <c r="AO40" s="342">
        <v>-2955819</v>
      </c>
      <c r="AP40" s="342">
        <v>-28929</v>
      </c>
      <c r="AQ40" s="343">
        <v>-36518</v>
      </c>
      <c r="AR40" s="344">
        <v>-20.8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306</v>
      </c>
      <c r="AL41" s="1230"/>
      <c r="AM41" s="1230"/>
      <c r="AN41" s="1231"/>
      <c r="AO41" s="342">
        <v>55948</v>
      </c>
      <c r="AP41" s="342">
        <v>548</v>
      </c>
      <c r="AQ41" s="343">
        <v>13504</v>
      </c>
      <c r="AR41" s="344">
        <v>-95.9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517</v>
      </c>
      <c r="AN49" s="1220" t="s">
        <v>552</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553</v>
      </c>
      <c r="AO50" s="359" t="s">
        <v>554</v>
      </c>
      <c r="AP50" s="360" t="s">
        <v>555</v>
      </c>
      <c r="AQ50" s="361" t="s">
        <v>556</v>
      </c>
      <c r="AR50" s="362" t="s">
        <v>557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558</v>
      </c>
      <c r="AL51" s="355"/>
      <c r="AM51" s="363">
        <v>2224554</v>
      </c>
      <c r="AN51" s="364">
        <v>22038</v>
      </c>
      <c r="AO51" s="365">
        <v>-36.799999999999997</v>
      </c>
      <c r="AP51" s="366">
        <v>57944</v>
      </c>
      <c r="AQ51" s="367">
        <v>3</v>
      </c>
      <c r="AR51" s="368">
        <v>-39.799999999999997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559</v>
      </c>
      <c r="AM52" s="371">
        <v>1376968</v>
      </c>
      <c r="AN52" s="372">
        <v>13641</v>
      </c>
      <c r="AO52" s="373">
        <v>-5.6</v>
      </c>
      <c r="AP52" s="374">
        <v>29326</v>
      </c>
      <c r="AQ52" s="375">
        <v>8.8000000000000007</v>
      </c>
      <c r="AR52" s="376">
        <v>-14.4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560</v>
      </c>
      <c r="AL53" s="355"/>
      <c r="AM53" s="363">
        <v>3145479</v>
      </c>
      <c r="AN53" s="364">
        <v>31098</v>
      </c>
      <c r="AO53" s="365">
        <v>41.1</v>
      </c>
      <c r="AP53" s="366">
        <v>54227</v>
      </c>
      <c r="AQ53" s="367">
        <v>-6.4</v>
      </c>
      <c r="AR53" s="368">
        <v>47.5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559</v>
      </c>
      <c r="AM54" s="371">
        <v>2147721</v>
      </c>
      <c r="AN54" s="372">
        <v>21233</v>
      </c>
      <c r="AO54" s="373">
        <v>55.7</v>
      </c>
      <c r="AP54" s="374">
        <v>29694</v>
      </c>
      <c r="AQ54" s="375">
        <v>1.3</v>
      </c>
      <c r="AR54" s="376">
        <v>54.4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561</v>
      </c>
      <c r="AL55" s="355"/>
      <c r="AM55" s="363">
        <v>4786673</v>
      </c>
      <c r="AN55" s="364">
        <v>47152</v>
      </c>
      <c r="AO55" s="365">
        <v>51.6</v>
      </c>
      <c r="AP55" s="366">
        <v>57295</v>
      </c>
      <c r="AQ55" s="367">
        <v>5.7</v>
      </c>
      <c r="AR55" s="368">
        <v>45.9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559</v>
      </c>
      <c r="AM56" s="371">
        <v>3310676</v>
      </c>
      <c r="AN56" s="372">
        <v>32612</v>
      </c>
      <c r="AO56" s="373">
        <v>53.6</v>
      </c>
      <c r="AP56" s="374">
        <v>32771</v>
      </c>
      <c r="AQ56" s="375">
        <v>10.4</v>
      </c>
      <c r="AR56" s="376">
        <v>43.2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562</v>
      </c>
      <c r="AL57" s="355"/>
      <c r="AM57" s="363">
        <v>6132523</v>
      </c>
      <c r="AN57" s="364">
        <v>60380</v>
      </c>
      <c r="AO57" s="365">
        <v>28.1</v>
      </c>
      <c r="AP57" s="366">
        <v>54110</v>
      </c>
      <c r="AQ57" s="367">
        <v>-5.6</v>
      </c>
      <c r="AR57" s="368">
        <v>33.700000000000003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559</v>
      </c>
      <c r="AM58" s="371">
        <v>4281215</v>
      </c>
      <c r="AN58" s="372">
        <v>42152</v>
      </c>
      <c r="AO58" s="373">
        <v>29.3</v>
      </c>
      <c r="AP58" s="374">
        <v>30620</v>
      </c>
      <c r="AQ58" s="375">
        <v>-6.6</v>
      </c>
      <c r="AR58" s="376">
        <v>35.9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563</v>
      </c>
      <c r="AL59" s="355"/>
      <c r="AM59" s="363">
        <v>3001106</v>
      </c>
      <c r="AN59" s="364">
        <v>29372</v>
      </c>
      <c r="AO59" s="365">
        <v>-51.4</v>
      </c>
      <c r="AP59" s="366">
        <v>54684</v>
      </c>
      <c r="AQ59" s="367">
        <v>1.1000000000000001</v>
      </c>
      <c r="AR59" s="368">
        <v>-52.5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559</v>
      </c>
      <c r="AM60" s="371">
        <v>1838245</v>
      </c>
      <c r="AN60" s="372">
        <v>17991</v>
      </c>
      <c r="AO60" s="373">
        <v>-57.3</v>
      </c>
      <c r="AP60" s="374">
        <v>32829</v>
      </c>
      <c r="AQ60" s="375">
        <v>7.2</v>
      </c>
      <c r="AR60" s="376">
        <v>-64.5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564</v>
      </c>
      <c r="AL61" s="377"/>
      <c r="AM61" s="378">
        <v>3858067</v>
      </c>
      <c r="AN61" s="379">
        <v>38008</v>
      </c>
      <c r="AO61" s="380">
        <v>6.5</v>
      </c>
      <c r="AP61" s="381">
        <v>55652</v>
      </c>
      <c r="AQ61" s="382">
        <v>-0.4</v>
      </c>
      <c r="AR61" s="368">
        <v>6.9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559</v>
      </c>
      <c r="AM62" s="371">
        <v>2590965</v>
      </c>
      <c r="AN62" s="372">
        <v>25526</v>
      </c>
      <c r="AO62" s="373">
        <v>15.1</v>
      </c>
      <c r="AP62" s="374">
        <v>31048</v>
      </c>
      <c r="AQ62" s="375">
        <v>4.2</v>
      </c>
      <c r="AR62" s="376">
        <v>10.9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XBNh52Ku8fqmQ0peLf4WywQx4tEC+dW/IHTypEY/lOedAElN606SuyLQAR8+mEH6nU/ZtrDATdnmNjQxUECcTA==" saltValue="7ShDfDZHJkphMerxa4QE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30DKuMTgym/QrhZTQa58aeS9sAvc80CyuPobnXCfd4MBu6Rr0h/sZZ85rU4BTWvZKqzrDDkqFEDn4LgzsZykw==" saltValue="Kzvs6eiQ9C34j5FlP8oE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8gmfqcpRYVHSUcVo1zthRUfjotN4GSuBhINEAMSqmq1hfD8lJi1+oLzdQLRGApmuAldEOtQpSvbgR42qaHPMA==" saltValue="cfUc39AzfDtyS6NzzQRH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32" t="s">
        <v>3</v>
      </c>
      <c r="D47" s="1232"/>
      <c r="E47" s="1233"/>
      <c r="F47" s="11">
        <v>36.31</v>
      </c>
      <c r="G47" s="12">
        <v>35.69</v>
      </c>
      <c r="H47" s="12">
        <v>35.47</v>
      </c>
      <c r="I47" s="12">
        <v>34.78</v>
      </c>
      <c r="J47" s="13">
        <v>30.3</v>
      </c>
    </row>
    <row r="48" spans="2:10" ht="57.75" customHeight="1">
      <c r="B48" s="14"/>
      <c r="C48" s="1234" t="s">
        <v>4</v>
      </c>
      <c r="D48" s="1234"/>
      <c r="E48" s="1235"/>
      <c r="F48" s="15">
        <v>5.96</v>
      </c>
      <c r="G48" s="16">
        <v>7.27</v>
      </c>
      <c r="H48" s="16">
        <v>5.91</v>
      </c>
      <c r="I48" s="16">
        <v>5</v>
      </c>
      <c r="J48" s="17">
        <v>6.51</v>
      </c>
    </row>
    <row r="49" spans="2:10" ht="57.75" customHeight="1" thickBot="1">
      <c r="B49" s="18"/>
      <c r="C49" s="1236" t="s">
        <v>5</v>
      </c>
      <c r="D49" s="1236"/>
      <c r="E49" s="1237"/>
      <c r="F49" s="19" t="s">
        <v>573</v>
      </c>
      <c r="G49" s="20">
        <v>1.52</v>
      </c>
      <c r="H49" s="20" t="s">
        <v>574</v>
      </c>
      <c r="I49" s="20" t="s">
        <v>575</v>
      </c>
      <c r="J49" s="21" t="s">
        <v>576</v>
      </c>
    </row>
    <row r="50" spans="2:10" ht="13.5" customHeight="1"/>
    <row r="51" spans="2:10" ht="13.5" hidden="1" customHeight="1"/>
    <row r="52" spans="2:10" ht="13.5" hidden="1" customHeight="1"/>
    <row r="53" spans="2:10" ht="13.5" hidden="1" customHeight="1"/>
  </sheetData>
  <sheetProtection algorithmName="SHA-512" hashValue="iuntGUz4aFXqOu0fTE/qsxSZyTzXK18iNVM3t7pMkBi1thorUf+q13kyi+OXQYSpXBW182I2dCvAwH2AtG0Zmg==" saltValue="+9kcPHlACswSw6C9DhSZ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2020-08-28T14:15:49Z</cp:lastPrinted>
  <dcterms:created xsi:type="dcterms:W3CDTF">2020-02-10T04:06:22Z</dcterms:created>
  <dcterms:modified xsi:type="dcterms:W3CDTF">2020-08-28T14:19:53Z</dcterms:modified>
  <cp:category/>
</cp:coreProperties>
</file>